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STRYM\Documents\=ukbh=\"/>
    </mc:Choice>
  </mc:AlternateContent>
  <bookViews>
    <workbookView xWindow="0" yWindow="0" windowWidth="25410" windowHeight="12210" firstSheet="2" activeTab="2"/>
  </bookViews>
  <sheets>
    <sheet name="L" sheetId="1" state="hidden" r:id="rId1"/>
    <sheet name="I" sheetId="2" state="hidden" r:id="rId2"/>
    <sheet name="Indexy" sheetId="4" r:id="rId3"/>
    <sheet name="all" sheetId="5" state="hidden" r:id="rId4"/>
    <sheet name="Metody" sheetId="7" r:id="rId5"/>
    <sheet name="MET" sheetId="6" state="hidden" r:id="rId6"/>
    <sheet name="List3" sheetId="3" state="hidden" r:id="rId7"/>
    <sheet name="List1" sheetId="8" state="hidden" r:id="rId8"/>
  </sheets>
  <definedNames>
    <definedName name="_xlnm._FilterDatabase" localSheetId="5" hidden="1">MET!#REF!</definedName>
    <definedName name="_xlnm._FilterDatabase" localSheetId="4" hidden="1">Metody!#REF!</definedName>
    <definedName name="_xlnm.Extract" localSheetId="5">MET!#REF!</definedName>
    <definedName name="_xlnm.Extract" localSheetId="4">Metody!#REF!</definedName>
    <definedName name="_xlnm.Print_Area" localSheetId="5">MET!$B$2:$K$96</definedName>
    <definedName name="_xlnm.Print_Area" localSheetId="4">Metody!$A$1:$K$103</definedName>
  </definedNames>
  <calcPr calcId="162913"/>
  <webPublishObjects count="7">
    <webPublishObject id="14712" divId="LIH_14712" destinationFile="C:\Users\VOSTRYM\Documents\=ukbh=\LIH.mht" autoRepublish="1"/>
    <webPublishObject id="2651" divId="LIH_2651" destinationFile="C:\Users\VOSTRYM\Documents\=ukbh=\LIH.mht" title="LIH" autoRepublish="1"/>
    <webPublishObject id="23562" divId="LIH_23562" destinationFile="C:\Users\VOSTRYM\Documents\=ukbh=\LIH.mht" autoRepublish="1"/>
    <webPublishObject id="31171" divId="LIH_31171" destinationFile="C:\Users\VOSTRYM\Documents\=ukbh=\LIH.mht" autoRepublish="1"/>
    <webPublishObject id="6169" divId="LIH_6169" destinationFile="C:\Users\VOSTRYM\Documents\=ukbh=\LIH.mht"/>
    <webPublishObject id="16184" divId="LIH_16184" destinationFile="C:\Users\VOSTRYM\Documents\=ukbh=\LIH.htm"/>
    <webPublishObject id="16034" divId="LIH_16034" destinationFile="C:\Users\VOSTRYM\Documents\=ukbh=\LIH.mht"/>
  </webPublishObject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7" l="1"/>
  <c r="E95" i="7" l="1"/>
  <c r="E62" i="7"/>
  <c r="E58" i="7"/>
  <c r="E49" i="7"/>
  <c r="E38" i="7"/>
  <c r="E34" i="7"/>
  <c r="E28" i="7"/>
  <c r="E24" i="7"/>
  <c r="E21" i="7"/>
  <c r="E18" i="7"/>
  <c r="D8" i="7"/>
  <c r="D9" i="7"/>
  <c r="D15" i="7"/>
  <c r="D16" i="7"/>
  <c r="D17" i="7"/>
  <c r="D18" i="7"/>
  <c r="D20" i="7"/>
  <c r="D21" i="7"/>
  <c r="D22" i="7"/>
  <c r="D23" i="7"/>
  <c r="D24" i="7"/>
  <c r="D26" i="7"/>
  <c r="D27" i="7"/>
  <c r="D28" i="7"/>
  <c r="D33" i="7"/>
  <c r="D34" i="7"/>
  <c r="D37" i="7"/>
  <c r="D38" i="7"/>
  <c r="D47" i="7"/>
  <c r="D48" i="7"/>
  <c r="D49" i="7"/>
  <c r="D56" i="7"/>
  <c r="D57" i="7"/>
  <c r="D58" i="7"/>
  <c r="K96" i="7"/>
  <c r="J96" i="7"/>
  <c r="I96" i="7"/>
  <c r="H96" i="7"/>
  <c r="C96" i="7"/>
  <c r="D95" i="7"/>
  <c r="G94" i="7"/>
  <c r="F94" i="7"/>
  <c r="E94" i="7"/>
  <c r="D94" i="7"/>
  <c r="K93" i="7"/>
  <c r="J93" i="7"/>
  <c r="I93" i="7"/>
  <c r="H93" i="7"/>
  <c r="G93" i="7"/>
  <c r="F93" i="7"/>
  <c r="E93" i="7"/>
  <c r="D93" i="7"/>
  <c r="C93" i="7"/>
  <c r="K92" i="7"/>
  <c r="J92" i="7"/>
  <c r="I92" i="7"/>
  <c r="H92" i="7"/>
  <c r="C92" i="7"/>
  <c r="K91" i="7"/>
  <c r="J91" i="7"/>
  <c r="I91" i="7"/>
  <c r="H91" i="7"/>
  <c r="C91" i="7"/>
  <c r="K89" i="7"/>
  <c r="J89" i="7"/>
  <c r="I89" i="7"/>
  <c r="H89" i="7"/>
  <c r="K88" i="7"/>
  <c r="J88" i="7"/>
  <c r="H88" i="7"/>
  <c r="C88" i="7"/>
  <c r="K87" i="7"/>
  <c r="J87" i="7"/>
  <c r="I87" i="7"/>
  <c r="H87" i="7"/>
  <c r="C87" i="7"/>
  <c r="K86" i="7"/>
  <c r="J86" i="7"/>
  <c r="I86" i="7"/>
  <c r="H86" i="7"/>
  <c r="C86" i="7"/>
  <c r="K85" i="7"/>
  <c r="J85" i="7"/>
  <c r="I85" i="7"/>
  <c r="H85" i="7"/>
  <c r="C85" i="7"/>
  <c r="K84" i="7"/>
  <c r="J84" i="7"/>
  <c r="I84" i="7"/>
  <c r="H84" i="7"/>
  <c r="C84" i="7"/>
  <c r="K83" i="7"/>
  <c r="J83" i="7"/>
  <c r="I83" i="7"/>
  <c r="H83" i="7"/>
  <c r="C83" i="7"/>
  <c r="K82" i="7"/>
  <c r="J82" i="7"/>
  <c r="I82" i="7"/>
  <c r="H82" i="7"/>
  <c r="C82" i="7"/>
  <c r="J81" i="7"/>
  <c r="I81" i="7"/>
  <c r="H81" i="7"/>
  <c r="C81" i="7"/>
  <c r="J80" i="7"/>
  <c r="H80" i="7"/>
  <c r="C80" i="7"/>
  <c r="H79" i="7"/>
  <c r="C79" i="7"/>
  <c r="K78" i="7"/>
  <c r="J78" i="7"/>
  <c r="I78" i="7"/>
  <c r="H78" i="7"/>
  <c r="C78" i="7"/>
  <c r="K77" i="7"/>
  <c r="J77" i="7"/>
  <c r="H77" i="7"/>
  <c r="C77" i="7"/>
  <c r="K76" i="7"/>
  <c r="J76" i="7"/>
  <c r="I76" i="7"/>
  <c r="C76" i="7"/>
  <c r="K75" i="7"/>
  <c r="J75" i="7"/>
  <c r="I75" i="7"/>
  <c r="H75" i="7"/>
  <c r="C75" i="7"/>
  <c r="K74" i="7"/>
  <c r="J74" i="7"/>
  <c r="I74" i="7"/>
  <c r="H74" i="7"/>
  <c r="C74" i="7"/>
  <c r="K73" i="7"/>
  <c r="J73" i="7"/>
  <c r="I73" i="7"/>
  <c r="H73" i="7"/>
  <c r="C73" i="7"/>
  <c r="K72" i="7"/>
  <c r="J72" i="7"/>
  <c r="I72" i="7"/>
  <c r="H72" i="7"/>
  <c r="C72" i="7"/>
  <c r="K71" i="7"/>
  <c r="J71" i="7"/>
  <c r="I71" i="7"/>
  <c r="H71" i="7"/>
  <c r="C71" i="7"/>
  <c r="K70" i="7"/>
  <c r="J70" i="7"/>
  <c r="I70" i="7"/>
  <c r="H70" i="7"/>
  <c r="C70" i="7"/>
  <c r="G69" i="7"/>
  <c r="F69" i="7"/>
  <c r="E69" i="7"/>
  <c r="D69" i="7"/>
  <c r="G68" i="7"/>
  <c r="F68" i="7"/>
  <c r="E68" i="7"/>
  <c r="D68" i="7"/>
  <c r="G67" i="7"/>
  <c r="F67" i="7"/>
  <c r="E67" i="7"/>
  <c r="D67" i="7"/>
  <c r="K66" i="7"/>
  <c r="J66" i="7"/>
  <c r="I66" i="7"/>
  <c r="H66" i="7"/>
  <c r="G66" i="7"/>
  <c r="F66" i="7"/>
  <c r="E66" i="7"/>
  <c r="D66" i="7"/>
  <c r="C66" i="7"/>
  <c r="J65" i="7"/>
  <c r="I65" i="7"/>
  <c r="H65" i="7"/>
  <c r="C65" i="7"/>
  <c r="K64" i="7"/>
  <c r="J64" i="7"/>
  <c r="I64" i="7"/>
  <c r="H64" i="7"/>
  <c r="C64" i="7"/>
  <c r="K63" i="7"/>
  <c r="J63" i="7"/>
  <c r="H63" i="7"/>
  <c r="C63" i="7"/>
  <c r="D62" i="7"/>
  <c r="G61" i="7"/>
  <c r="F61" i="7"/>
  <c r="E61" i="7"/>
  <c r="D61" i="7"/>
  <c r="K60" i="7"/>
  <c r="J60" i="7"/>
  <c r="I60" i="7"/>
  <c r="H60" i="7"/>
  <c r="G60" i="7"/>
  <c r="F60" i="7"/>
  <c r="E60" i="7"/>
  <c r="D60" i="7"/>
  <c r="C60" i="7"/>
  <c r="K59" i="7"/>
  <c r="J59" i="7"/>
  <c r="I59" i="7"/>
  <c r="H59" i="7"/>
  <c r="C59" i="7"/>
  <c r="G57" i="7"/>
  <c r="F57" i="7"/>
  <c r="E57" i="7"/>
  <c r="K56" i="7"/>
  <c r="J56" i="7"/>
  <c r="I56" i="7"/>
  <c r="H56" i="7"/>
  <c r="G56" i="7"/>
  <c r="F56" i="7"/>
  <c r="E56" i="7"/>
  <c r="C56" i="7"/>
  <c r="K55" i="7"/>
  <c r="J55" i="7"/>
  <c r="I55" i="7"/>
  <c r="H55" i="7"/>
  <c r="C55" i="7"/>
  <c r="K54" i="7"/>
  <c r="J54" i="7"/>
  <c r="I54" i="7"/>
  <c r="H54" i="7"/>
  <c r="C54" i="7"/>
  <c r="K53" i="7"/>
  <c r="J53" i="7"/>
  <c r="I53" i="7"/>
  <c r="H53" i="7"/>
  <c r="C53" i="7"/>
  <c r="K52" i="7"/>
  <c r="J52" i="7"/>
  <c r="I52" i="7"/>
  <c r="H52" i="7"/>
  <c r="C52" i="7"/>
  <c r="K51" i="7"/>
  <c r="J51" i="7"/>
  <c r="I51" i="7"/>
  <c r="H51" i="7"/>
  <c r="C51" i="7"/>
  <c r="K50" i="7"/>
  <c r="J50" i="7"/>
  <c r="I50" i="7"/>
  <c r="H50" i="7"/>
  <c r="G48" i="7"/>
  <c r="F48" i="7"/>
  <c r="E48" i="7"/>
  <c r="K47" i="7"/>
  <c r="J47" i="7"/>
  <c r="I47" i="7"/>
  <c r="H47" i="7"/>
  <c r="G47" i="7"/>
  <c r="F47" i="7"/>
  <c r="E47" i="7"/>
  <c r="C47" i="7"/>
  <c r="K46" i="7"/>
  <c r="J46" i="7"/>
  <c r="I46" i="7"/>
  <c r="H46" i="7"/>
  <c r="C46" i="7"/>
  <c r="K45" i="7"/>
  <c r="J45" i="7"/>
  <c r="I45" i="7"/>
  <c r="H45" i="7"/>
  <c r="C45" i="7"/>
  <c r="K44" i="7"/>
  <c r="J44" i="7"/>
  <c r="I44" i="7"/>
  <c r="H44" i="7"/>
  <c r="C44" i="7"/>
  <c r="K43" i="7"/>
  <c r="J43" i="7"/>
  <c r="I43" i="7"/>
  <c r="H43" i="7"/>
  <c r="C43" i="7"/>
  <c r="K42" i="7"/>
  <c r="J42" i="7"/>
  <c r="I42" i="7"/>
  <c r="H42" i="7"/>
  <c r="C42" i="7"/>
  <c r="K41" i="7"/>
  <c r="J41" i="7"/>
  <c r="I41" i="7"/>
  <c r="H41" i="7"/>
  <c r="C41" i="7"/>
  <c r="K40" i="7"/>
  <c r="J40" i="7"/>
  <c r="I40" i="7"/>
  <c r="H40" i="7"/>
  <c r="C40" i="7"/>
  <c r="K39" i="7"/>
  <c r="J39" i="7"/>
  <c r="I39" i="7"/>
  <c r="H39" i="7"/>
  <c r="C39" i="7"/>
  <c r="K37" i="7"/>
  <c r="J37" i="7"/>
  <c r="I37" i="7"/>
  <c r="H37" i="7"/>
  <c r="G37" i="7"/>
  <c r="F37" i="7"/>
  <c r="E37" i="7"/>
  <c r="C37" i="7"/>
  <c r="K36" i="7"/>
  <c r="J36" i="7"/>
  <c r="H36" i="7"/>
  <c r="C36" i="7"/>
  <c r="K35" i="7"/>
  <c r="J35" i="7"/>
  <c r="H35" i="7"/>
  <c r="C35" i="7"/>
  <c r="K33" i="7"/>
  <c r="J33" i="7"/>
  <c r="I33" i="7"/>
  <c r="H33" i="7"/>
  <c r="G33" i="7"/>
  <c r="F33" i="7"/>
  <c r="E33" i="7"/>
  <c r="C33" i="7"/>
  <c r="K32" i="7"/>
  <c r="J32" i="7"/>
  <c r="I32" i="7"/>
  <c r="H32" i="7"/>
  <c r="C32" i="7"/>
  <c r="K31" i="7"/>
  <c r="J31" i="7"/>
  <c r="I31" i="7"/>
  <c r="H31" i="7"/>
  <c r="C31" i="7"/>
  <c r="K30" i="7"/>
  <c r="J30" i="7"/>
  <c r="I30" i="7"/>
  <c r="H30" i="7"/>
  <c r="C30" i="7"/>
  <c r="K29" i="7"/>
  <c r="J29" i="7"/>
  <c r="I29" i="7"/>
  <c r="C29" i="7"/>
  <c r="G27" i="7"/>
  <c r="F27" i="7"/>
  <c r="E27" i="7"/>
  <c r="K26" i="7"/>
  <c r="J26" i="7"/>
  <c r="I26" i="7"/>
  <c r="H26" i="7"/>
  <c r="G26" i="7"/>
  <c r="F26" i="7"/>
  <c r="E26" i="7"/>
  <c r="C26" i="7"/>
  <c r="K25" i="7"/>
  <c r="J25" i="7"/>
  <c r="I25" i="7"/>
  <c r="H25" i="7"/>
  <c r="C25" i="7"/>
  <c r="G23" i="7"/>
  <c r="F23" i="7"/>
  <c r="E23" i="7"/>
  <c r="J22" i="7"/>
  <c r="I22" i="7"/>
  <c r="H22" i="7"/>
  <c r="G22" i="7"/>
  <c r="F22" i="7"/>
  <c r="E22" i="7"/>
  <c r="C22" i="7"/>
  <c r="J20" i="7"/>
  <c r="G20" i="7"/>
  <c r="F20" i="7"/>
  <c r="E20" i="7"/>
  <c r="C20" i="7"/>
  <c r="K19" i="7"/>
  <c r="J19" i="7"/>
  <c r="I19" i="7"/>
  <c r="H19" i="7"/>
  <c r="C19" i="7"/>
  <c r="G17" i="7"/>
  <c r="F17" i="7"/>
  <c r="E17" i="7"/>
  <c r="G16" i="7"/>
  <c r="F16" i="7"/>
  <c r="E16" i="7"/>
  <c r="K15" i="7"/>
  <c r="J15" i="7"/>
  <c r="I15" i="7"/>
  <c r="H15" i="7"/>
  <c r="G15" i="7"/>
  <c r="F15" i="7"/>
  <c r="E15" i="7"/>
  <c r="C15" i="7"/>
  <c r="K14" i="7"/>
  <c r="J14" i="7"/>
  <c r="I14" i="7"/>
  <c r="H14" i="7"/>
  <c r="C14" i="7"/>
  <c r="K13" i="7"/>
  <c r="J13" i="7"/>
  <c r="I13" i="7"/>
  <c r="H13" i="7"/>
  <c r="C13" i="7"/>
  <c r="K12" i="7"/>
  <c r="J12" i="7"/>
  <c r="I12" i="7"/>
  <c r="H12" i="7"/>
  <c r="C12" i="7"/>
  <c r="K11" i="7"/>
  <c r="J11" i="7"/>
  <c r="I11" i="7"/>
  <c r="H11" i="7"/>
  <c r="C11" i="7"/>
  <c r="K10" i="7"/>
  <c r="J10" i="7"/>
  <c r="I10" i="7"/>
  <c r="H10" i="7"/>
  <c r="C10" i="7"/>
  <c r="E9" i="7"/>
  <c r="K8" i="7"/>
  <c r="J8" i="7"/>
  <c r="I8" i="7"/>
  <c r="H8" i="7"/>
  <c r="G8" i="7"/>
  <c r="F8" i="7"/>
  <c r="E8" i="7"/>
  <c r="C8" i="7"/>
  <c r="K7" i="7"/>
  <c r="J7" i="7"/>
  <c r="I7" i="7"/>
  <c r="H7" i="7"/>
  <c r="C7" i="7"/>
  <c r="K6" i="7"/>
  <c r="J6" i="7"/>
  <c r="I6" i="7"/>
  <c r="H6" i="7"/>
  <c r="C6" i="7"/>
  <c r="K5" i="7"/>
  <c r="J5" i="7"/>
  <c r="I5" i="7"/>
  <c r="H5" i="7"/>
  <c r="C5" i="7"/>
  <c r="K4" i="7"/>
  <c r="J4" i="7"/>
  <c r="I4" i="7"/>
  <c r="H4" i="7"/>
  <c r="C4" i="7"/>
  <c r="K3" i="7"/>
  <c r="J3" i="7"/>
  <c r="I3" i="7"/>
  <c r="H3" i="7"/>
  <c r="C3" i="7"/>
  <c r="F4" i="6"/>
  <c r="G4" i="6"/>
  <c r="D4" i="6"/>
  <c r="D5" i="6"/>
  <c r="D6" i="6"/>
  <c r="D7" i="6"/>
  <c r="D8" i="6"/>
  <c r="H81" i="6" l="1"/>
  <c r="J27" i="6"/>
  <c r="J5" i="6"/>
  <c r="K5" i="6"/>
  <c r="J6" i="6"/>
  <c r="K6" i="6"/>
  <c r="J7" i="6"/>
  <c r="K7" i="6"/>
  <c r="J8" i="6"/>
  <c r="K8" i="6"/>
  <c r="J9" i="6"/>
  <c r="K9" i="6"/>
  <c r="J11" i="6"/>
  <c r="K11" i="6"/>
  <c r="J12" i="6"/>
  <c r="K12" i="6"/>
  <c r="J13" i="6"/>
  <c r="K13" i="6"/>
  <c r="J14" i="6"/>
  <c r="K14" i="6"/>
  <c r="J15" i="6"/>
  <c r="K15" i="6"/>
  <c r="J16" i="6"/>
  <c r="K16" i="6"/>
  <c r="J20" i="6"/>
  <c r="K20" i="6"/>
  <c r="J21" i="6"/>
  <c r="J23" i="6"/>
  <c r="J26" i="6"/>
  <c r="K26" i="6"/>
  <c r="K27" i="6"/>
  <c r="J30" i="6"/>
  <c r="K30" i="6"/>
  <c r="J31" i="6"/>
  <c r="K31" i="6"/>
  <c r="J32" i="6"/>
  <c r="K32" i="6"/>
  <c r="J33" i="6"/>
  <c r="K33" i="6"/>
  <c r="J34" i="6"/>
  <c r="K34" i="6"/>
  <c r="J36" i="6"/>
  <c r="K36" i="6"/>
  <c r="J37" i="6"/>
  <c r="K37" i="6"/>
  <c r="J38" i="6"/>
  <c r="K38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60" i="6"/>
  <c r="K60" i="6"/>
  <c r="J61" i="6"/>
  <c r="K61" i="6"/>
  <c r="J64" i="6"/>
  <c r="K64" i="6"/>
  <c r="J65" i="6"/>
  <c r="K65" i="6"/>
  <c r="J66" i="6"/>
  <c r="J67" i="6"/>
  <c r="K67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J81" i="6"/>
  <c r="J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6" i="6"/>
  <c r="K96" i="6"/>
  <c r="K4" i="6"/>
  <c r="J4" i="6"/>
  <c r="I79" i="6"/>
  <c r="H78" i="6"/>
  <c r="H79" i="6"/>
  <c r="I57" i="6"/>
  <c r="H57" i="6"/>
  <c r="I5" i="6"/>
  <c r="I6" i="6"/>
  <c r="I7" i="6"/>
  <c r="I8" i="6"/>
  <c r="I9" i="6"/>
  <c r="I11" i="6"/>
  <c r="I12" i="6"/>
  <c r="I13" i="6"/>
  <c r="I14" i="6"/>
  <c r="I15" i="6"/>
  <c r="I16" i="6"/>
  <c r="I20" i="6"/>
  <c r="I23" i="6"/>
  <c r="I26" i="6"/>
  <c r="I27" i="6"/>
  <c r="I30" i="6"/>
  <c r="I31" i="6"/>
  <c r="I32" i="6"/>
  <c r="I33" i="6"/>
  <c r="I34" i="6"/>
  <c r="I38" i="6"/>
  <c r="I40" i="6"/>
  <c r="I41" i="6"/>
  <c r="I42" i="6"/>
  <c r="I43" i="6"/>
  <c r="I44" i="6"/>
  <c r="I45" i="6"/>
  <c r="I46" i="6"/>
  <c r="I47" i="6"/>
  <c r="I48" i="6"/>
  <c r="I51" i="6"/>
  <c r="I52" i="6"/>
  <c r="I53" i="6"/>
  <c r="I54" i="6"/>
  <c r="I55" i="6"/>
  <c r="I56" i="6"/>
  <c r="I60" i="6"/>
  <c r="I61" i="6"/>
  <c r="I65" i="6"/>
  <c r="I66" i="6"/>
  <c r="I67" i="6"/>
  <c r="I71" i="6"/>
  <c r="I72" i="6"/>
  <c r="I73" i="6"/>
  <c r="I74" i="6"/>
  <c r="I75" i="6"/>
  <c r="I76" i="6"/>
  <c r="I77" i="6"/>
  <c r="I82" i="6"/>
  <c r="I83" i="6"/>
  <c r="I84" i="6"/>
  <c r="I85" i="6"/>
  <c r="I86" i="6"/>
  <c r="I87" i="6"/>
  <c r="I88" i="6"/>
  <c r="I90" i="6"/>
  <c r="I91" i="6"/>
  <c r="I92" i="6"/>
  <c r="I93" i="6"/>
  <c r="I96" i="6"/>
  <c r="I4" i="6"/>
  <c r="H5" i="6"/>
  <c r="H6" i="6"/>
  <c r="H7" i="6"/>
  <c r="H8" i="6"/>
  <c r="H9" i="6"/>
  <c r="H11" i="6"/>
  <c r="H12" i="6"/>
  <c r="H13" i="6"/>
  <c r="H14" i="6"/>
  <c r="H15" i="6"/>
  <c r="H16" i="6"/>
  <c r="H20" i="6"/>
  <c r="H23" i="6"/>
  <c r="H26" i="6"/>
  <c r="H27" i="6"/>
  <c r="H30" i="6"/>
  <c r="H31" i="6"/>
  <c r="H32" i="6"/>
  <c r="H33" i="6"/>
  <c r="H34" i="6"/>
  <c r="H36" i="6"/>
  <c r="H37" i="6"/>
  <c r="H38" i="6"/>
  <c r="H40" i="6"/>
  <c r="H41" i="6"/>
  <c r="H42" i="6"/>
  <c r="H43" i="6"/>
  <c r="H44" i="6"/>
  <c r="H45" i="6"/>
  <c r="H46" i="6"/>
  <c r="H47" i="6"/>
  <c r="H48" i="6"/>
  <c r="H51" i="6"/>
  <c r="H52" i="6"/>
  <c r="H53" i="6"/>
  <c r="H54" i="6"/>
  <c r="H55" i="6"/>
  <c r="H56" i="6"/>
  <c r="H60" i="6"/>
  <c r="H61" i="6"/>
  <c r="H64" i="6"/>
  <c r="H65" i="6"/>
  <c r="H66" i="6"/>
  <c r="H67" i="6"/>
  <c r="H71" i="6"/>
  <c r="H72" i="6"/>
  <c r="H73" i="6"/>
  <c r="H74" i="6"/>
  <c r="H75" i="6"/>
  <c r="H76" i="6"/>
  <c r="H77" i="6"/>
  <c r="H80" i="6"/>
  <c r="H82" i="6"/>
  <c r="H83" i="6"/>
  <c r="H84" i="6"/>
  <c r="H85" i="6"/>
  <c r="H86" i="6"/>
  <c r="H87" i="6"/>
  <c r="H88" i="6"/>
  <c r="H89" i="6"/>
  <c r="H90" i="6"/>
  <c r="H91" i="6"/>
  <c r="H92" i="6"/>
  <c r="H93" i="6"/>
  <c r="H96" i="6"/>
  <c r="H4" i="6"/>
  <c r="G79" i="6"/>
  <c r="G59" i="6"/>
  <c r="G58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2" i="6"/>
  <c r="G53" i="6"/>
  <c r="G54" i="6"/>
  <c r="G55" i="6"/>
  <c r="G56" i="6"/>
  <c r="G57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80" i="6"/>
  <c r="G81" i="6"/>
  <c r="G82" i="6"/>
  <c r="G83" i="6"/>
  <c r="G84" i="6"/>
  <c r="G85" i="6"/>
  <c r="G86" i="6"/>
  <c r="G87" i="6"/>
  <c r="G88" i="6"/>
  <c r="G89" i="6"/>
  <c r="G91" i="6"/>
  <c r="G92" i="6"/>
  <c r="G93" i="6"/>
  <c r="G94" i="6"/>
  <c r="G95" i="6"/>
  <c r="G96" i="6"/>
  <c r="D94" i="6"/>
  <c r="E94" i="6"/>
  <c r="F94" i="6"/>
  <c r="D95" i="6"/>
  <c r="E95" i="6"/>
  <c r="F95" i="6"/>
  <c r="F79" i="6"/>
  <c r="F59" i="6"/>
  <c r="F58" i="6"/>
  <c r="F57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2" i="6"/>
  <c r="F53" i="6"/>
  <c r="F54" i="6"/>
  <c r="F55" i="6"/>
  <c r="F56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80" i="6"/>
  <c r="F81" i="6"/>
  <c r="F82" i="6"/>
  <c r="F83" i="6"/>
  <c r="F84" i="6"/>
  <c r="F85" i="6"/>
  <c r="F86" i="6"/>
  <c r="F87" i="6"/>
  <c r="F88" i="6"/>
  <c r="F89" i="6"/>
  <c r="F91" i="6"/>
  <c r="F92" i="6"/>
  <c r="F93" i="6"/>
  <c r="F96" i="6"/>
  <c r="E59" i="6"/>
  <c r="E58" i="6"/>
  <c r="E57" i="6"/>
  <c r="E79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2" i="6"/>
  <c r="E53" i="6"/>
  <c r="E54" i="6"/>
  <c r="E55" i="6"/>
  <c r="E56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80" i="6"/>
  <c r="E81" i="6"/>
  <c r="E82" i="6"/>
  <c r="E83" i="6"/>
  <c r="E84" i="6"/>
  <c r="E85" i="6"/>
  <c r="E86" i="6"/>
  <c r="E87" i="6"/>
  <c r="E88" i="6"/>
  <c r="E89" i="6"/>
  <c r="E91" i="6"/>
  <c r="E92" i="6"/>
  <c r="E93" i="6"/>
  <c r="E96" i="6"/>
  <c r="E4" i="6"/>
  <c r="D79" i="6"/>
  <c r="C79" i="6"/>
  <c r="D58" i="6"/>
  <c r="D59" i="6"/>
  <c r="D57" i="6"/>
  <c r="C57" i="6"/>
  <c r="C30" i="6"/>
  <c r="D68" i="6"/>
  <c r="D69" i="6"/>
  <c r="D70" i="6"/>
  <c r="D62" i="6"/>
  <c r="D63" i="6"/>
  <c r="D49" i="6"/>
  <c r="D50" i="6"/>
  <c r="D39" i="6"/>
  <c r="D35" i="6"/>
  <c r="D28" i="6"/>
  <c r="D29" i="6"/>
  <c r="D24" i="6"/>
  <c r="D25" i="6"/>
  <c r="C21" i="6"/>
  <c r="D21" i="6"/>
  <c r="D22" i="6"/>
  <c r="D17" i="6"/>
  <c r="D18" i="6"/>
  <c r="D19" i="6"/>
  <c r="D10" i="6"/>
  <c r="D9" i="6"/>
  <c r="D11" i="6"/>
  <c r="D12" i="6"/>
  <c r="D13" i="6"/>
  <c r="D14" i="6"/>
  <c r="D15" i="6"/>
  <c r="D16" i="6"/>
  <c r="D20" i="6"/>
  <c r="D23" i="6"/>
  <c r="D26" i="6"/>
  <c r="D27" i="6"/>
  <c r="D30" i="6"/>
  <c r="D31" i="6"/>
  <c r="D32" i="6"/>
  <c r="D33" i="6"/>
  <c r="D34" i="6"/>
  <c r="D36" i="6"/>
  <c r="D37" i="6"/>
  <c r="D38" i="6"/>
  <c r="D40" i="6"/>
  <c r="D41" i="6"/>
  <c r="D42" i="6"/>
  <c r="D43" i="6"/>
  <c r="D44" i="6"/>
  <c r="D45" i="6"/>
  <c r="D46" i="6"/>
  <c r="D47" i="6"/>
  <c r="D48" i="6"/>
  <c r="D52" i="6"/>
  <c r="D53" i="6"/>
  <c r="D54" i="6"/>
  <c r="D55" i="6"/>
  <c r="D56" i="6"/>
  <c r="D60" i="6"/>
  <c r="D61" i="6"/>
  <c r="D64" i="6"/>
  <c r="D65" i="6"/>
  <c r="D66" i="6"/>
  <c r="D67" i="6"/>
  <c r="D71" i="6"/>
  <c r="D72" i="6"/>
  <c r="D73" i="6"/>
  <c r="D74" i="6"/>
  <c r="D75" i="6"/>
  <c r="D76" i="6"/>
  <c r="D77" i="6"/>
  <c r="D78" i="6"/>
  <c r="D80" i="6"/>
  <c r="D81" i="6"/>
  <c r="D82" i="6"/>
  <c r="D83" i="6"/>
  <c r="D84" i="6"/>
  <c r="D85" i="6"/>
  <c r="D86" i="6"/>
  <c r="D87" i="6"/>
  <c r="D88" i="6"/>
  <c r="D89" i="6"/>
  <c r="D91" i="6"/>
  <c r="D92" i="6"/>
  <c r="D93" i="6"/>
  <c r="D96" i="6"/>
  <c r="C20" i="6"/>
  <c r="C23" i="6"/>
  <c r="C26" i="6"/>
  <c r="C27" i="6"/>
  <c r="C31" i="6"/>
  <c r="C32" i="6"/>
  <c r="C33" i="6"/>
  <c r="C34" i="6"/>
  <c r="C36" i="6"/>
  <c r="C37" i="6"/>
  <c r="C38" i="6"/>
  <c r="C40" i="6"/>
  <c r="C41" i="6"/>
  <c r="C42" i="6"/>
  <c r="C43" i="6"/>
  <c r="C44" i="6"/>
  <c r="C45" i="6"/>
  <c r="C46" i="6"/>
  <c r="C47" i="6"/>
  <c r="C48" i="6"/>
  <c r="C52" i="6"/>
  <c r="C53" i="6"/>
  <c r="C54" i="6"/>
  <c r="C55" i="6"/>
  <c r="C56" i="6"/>
  <c r="C60" i="6"/>
  <c r="C61" i="6"/>
  <c r="C64" i="6"/>
  <c r="C65" i="6"/>
  <c r="C66" i="6"/>
  <c r="C67" i="6"/>
  <c r="C71" i="6"/>
  <c r="C72" i="6"/>
  <c r="C73" i="6"/>
  <c r="C74" i="6"/>
  <c r="C75" i="6"/>
  <c r="C76" i="6"/>
  <c r="C77" i="6"/>
  <c r="C78" i="6"/>
  <c r="C80" i="6"/>
  <c r="C81" i="6"/>
  <c r="C82" i="6"/>
  <c r="C83" i="6"/>
  <c r="C84" i="6"/>
  <c r="C85" i="6"/>
  <c r="C86" i="6"/>
  <c r="C87" i="6"/>
  <c r="C88" i="6"/>
  <c r="C89" i="6"/>
  <c r="C91" i="6"/>
  <c r="C92" i="6"/>
  <c r="C93" i="6"/>
  <c r="C96" i="6"/>
  <c r="C5" i="6"/>
  <c r="C6" i="6"/>
  <c r="C7" i="6"/>
  <c r="C8" i="6"/>
  <c r="C9" i="6"/>
  <c r="C11" i="6"/>
  <c r="C12" i="6"/>
  <c r="C13" i="6"/>
  <c r="C14" i="6"/>
  <c r="C15" i="6"/>
  <c r="C16" i="6"/>
  <c r="C4" i="6"/>
</calcChain>
</file>

<file path=xl/sharedStrings.xml><?xml version="1.0" encoding="utf-8"?>
<sst xmlns="http://schemas.openxmlformats.org/spreadsheetml/2006/main" count="919" uniqueCount="263">
  <si>
    <t>CHYLOZITA</t>
  </si>
  <si>
    <t>S_IPAB</t>
  </si>
  <si>
    <t>S_HOMO</t>
  </si>
  <si>
    <t>S_ZLUCK</t>
  </si>
  <si>
    <t>S_IA1A</t>
  </si>
  <si>
    <t>S_PRCT</t>
  </si>
  <si>
    <t>S_PBT1</t>
  </si>
  <si>
    <t>S_GGT</t>
  </si>
  <si>
    <t>S_BILK</t>
  </si>
  <si>
    <t>S_LD</t>
  </si>
  <si>
    <t>S_MYOG</t>
  </si>
  <si>
    <t>S_ETOH, S_ITRF, S_VAL1</t>
  </si>
  <si>
    <t>S_AST, S_ALT</t>
  </si>
  <si>
    <t>S_ALB</t>
  </si>
  <si>
    <t>S_P, S_HP, S_PRCT</t>
  </si>
  <si>
    <t>S_BIL, S_CHS, S_UREA, S_Ca, S_GLU, S_CK, S_ITRF, S_CRP, S_B2MG, S_APOA, S_APOB, S_LDLC, S_CysC, S_SALI, S_AMI1, S_AMI2, S_KAR1, S_LEVE, S_Lamo</t>
  </si>
  <si>
    <t>S_sFlt-1, S_HCG</t>
  </si>
  <si>
    <t>akce</t>
  </si>
  <si>
    <t>přepiš</t>
  </si>
  <si>
    <t>chylózní</t>
  </si>
  <si>
    <t>S_AMS, S_Fe, S_TnT, S_VB12n, S_KLISn, S_PCT, S_PlGF, S_aHBs, S_HBcM, S_HBeA, S_aHBe</t>
  </si>
  <si>
    <t>S_ALP, S_PROT, S_KREA, S_Na, S_K, S_Cl, S_CHOL, S_LPS, S_HDLC, S_LPa, S_Mg, S_HAV, S_HAVM, S_HBsA, S_aHBc, S_aHCV</t>
  </si>
  <si>
    <t>IKTERITA</t>
  </si>
  <si>
    <t>UDF.LokalniVypocty.BioLIHSHemolyzaUprVysl()</t>
  </si>
  <si>
    <t>UDF.LokalniVypocty.BioLIHEHemolyzaUprVysl()</t>
  </si>
  <si>
    <t>UDF.LokalniVypocty.BioLIHSChylozitaUprVysl()</t>
  </si>
  <si>
    <t>UDF.LokalniVypocty.BioLIHEChylozitaUprVysl()</t>
  </si>
  <si>
    <t>UDF.LokalniVypocty.BioLIHSIkteritaUprVysl()</t>
  </si>
  <si>
    <t>UDF.LokalniVypocty.BioLIHEIkteritaUprVysl()</t>
  </si>
  <si>
    <t>UDF.LokalniVypocty.BioSKTextPriHemolyze()</t>
  </si>
  <si>
    <t>ikter.</t>
  </si>
  <si>
    <t>v RM</t>
  </si>
  <si>
    <t>hemolýza</t>
  </si>
  <si>
    <t>HI</t>
  </si>
  <si>
    <t>BILK</t>
  </si>
  <si>
    <t>ETOH</t>
  </si>
  <si>
    <t>FERI</t>
  </si>
  <si>
    <t>LD</t>
  </si>
  <si>
    <t>AST</t>
  </si>
  <si>
    <t>K</t>
  </si>
  <si>
    <t>P</t>
  </si>
  <si>
    <t>BIL</t>
  </si>
  <si>
    <t>PCT</t>
  </si>
  <si>
    <t>x RM, 31D-6R</t>
  </si>
  <si>
    <t>31D-6R</t>
  </si>
  <si>
    <t>CK,VB12,KLIS,HOMO</t>
  </si>
  <si>
    <t>GGT,ALP,Fe</t>
  </si>
  <si>
    <t>AMS,PROT,sFlt-1,PlGF,ZLUCK,VAL1</t>
  </si>
  <si>
    <t>CHS,CHOL,PRCT</t>
  </si>
  <si>
    <t>TFR,Mg</t>
  </si>
  <si>
    <t>Metoda</t>
  </si>
  <si>
    <t>Hodnota, věk</t>
  </si>
  <si>
    <t>&lt;</t>
  </si>
  <si>
    <t>≥</t>
  </si>
  <si>
    <t>HI &gt;</t>
  </si>
  <si>
    <t>IPAB</t>
  </si>
  <si>
    <t>HOMO</t>
  </si>
  <si>
    <t>ZLUCK</t>
  </si>
  <si>
    <t>IA1A</t>
  </si>
  <si>
    <t>PRCT</t>
  </si>
  <si>
    <t>ALB</t>
  </si>
  <si>
    <t>PBT1</t>
  </si>
  <si>
    <t>GGT</t>
  </si>
  <si>
    <t>MYOG</t>
  </si>
  <si>
    <t>AST,ALT</t>
  </si>
  <si>
    <t>ETOH,ITRF,VAL1</t>
  </si>
  <si>
    <t>P,HP,PRCT</t>
  </si>
  <si>
    <t>sFlt-1,HCG</t>
  </si>
  <si>
    <t>AMS,Fe,TnT,VB12n,KLISn,PCT,PlGF,aHBs,HBcM,HBeA,aHBe</t>
  </si>
  <si>
    <t>LI &gt;</t>
  </si>
  <si>
    <t>BIL,CHS,UREA,Ca,GLU,CK,ITRF,CRP,B2MG,APOA,APOB,  LDLC,CysC,SALI,AMI1,AMI2,KAR1,LEVE,Lamo</t>
  </si>
  <si>
    <t>aHBe</t>
  </si>
  <si>
    <t>CHOL</t>
  </si>
  <si>
    <t>SALI</t>
  </si>
  <si>
    <t>HCG.</t>
  </si>
  <si>
    <t>KLISn</t>
  </si>
  <si>
    <t>VB12n</t>
  </si>
  <si>
    <t>KREA,GGT,PROT,HOMO</t>
  </si>
  <si>
    <t>TnT.,NTBNP,sFlt-1,PlGF,PCT.,HBcM,HBeA</t>
  </si>
  <si>
    <t>ETOH,VAL1,PRCT,aHBs</t>
  </si>
  <si>
    <t>KMOC,P…,HBsA</t>
  </si>
  <si>
    <t>MYOG,HAVM,ZLUCK,AMI1,AMI2,KAR1,FE1,LEVE</t>
  </si>
  <si>
    <t>CHS.,AST.,ALT.,ALP,AMS,ALB.,UREA,Na..,K...,Cl..,Ca,GLU.,CK,LD,Fe..,LPS,IPAB,ITRF,CRP,IA1A,HP..,B2MG,FERI,HDLC,APOA,APOB,LPa,LDLC,TFR.,CysC,Mg..</t>
  </si>
  <si>
    <t>HAV,aHBc,aHCV</t>
  </si>
  <si>
    <t>HCG</t>
  </si>
  <si>
    <t>TnT,NTBNP,sFlt-1,PlGF,PCT,HBcM,HBeA</t>
  </si>
  <si>
    <t>CHS,AST,ALT,ALP,AMS,ALB,UREA,Na,K,Cl,Ca,GLU,CK,LD,Fe,LPS,IPAB,ITRF,CRP,IA1A,HP,B2MG,FERI,HDLC,APOA,APOB,LPa,LDLC,TFR,CysC,Mg</t>
  </si>
  <si>
    <t>II &gt;</t>
  </si>
  <si>
    <t>pozn. ↑ hemolýzou</t>
  </si>
  <si>
    <t>pozn. ↓ hemolýzou</t>
  </si>
  <si>
    <t>pozn. ovl. hemolýzou</t>
  </si>
  <si>
    <t>x RM, ≤ 30D</t>
  </si>
  <si>
    <t>x RM, &gt; 6R</t>
  </si>
  <si>
    <t>≤ 30D</t>
  </si>
  <si>
    <t>&gt; 6R</t>
  </si>
  <si>
    <t>&gt; 31D</t>
  </si>
  <si>
    <t>KMOC,P,HBsA</t>
  </si>
  <si>
    <t>MYOG,HAVM,ZLUCK,AMI,KAR1,FE1,LEVE</t>
  </si>
  <si>
    <t>VB12</t>
  </si>
  <si>
    <t>CK</t>
  </si>
  <si>
    <t>KLIS</t>
  </si>
  <si>
    <t>ALP</t>
  </si>
  <si>
    <t>Fe</t>
  </si>
  <si>
    <t>AMS</t>
  </si>
  <si>
    <t>PROT</t>
  </si>
  <si>
    <t>sFlt-1</t>
  </si>
  <si>
    <t>PlGF</t>
  </si>
  <si>
    <t>VAL1</t>
  </si>
  <si>
    <t>CHS</t>
  </si>
  <si>
    <t>TFR</t>
  </si>
  <si>
    <t>Mg</t>
  </si>
  <si>
    <t>ALT</t>
  </si>
  <si>
    <t>KMOC</t>
  </si>
  <si>
    <t>UREA</t>
  </si>
  <si>
    <t>KREA</t>
  </si>
  <si>
    <t>Na</t>
  </si>
  <si>
    <t>Cl</t>
  </si>
  <si>
    <t>Ca</t>
  </si>
  <si>
    <t>GLU</t>
  </si>
  <si>
    <t>P_GLUK</t>
  </si>
  <si>
    <t>P_LAKT</t>
  </si>
  <si>
    <t>LPS</t>
  </si>
  <si>
    <t>ITRF</t>
  </si>
  <si>
    <t>CRP</t>
  </si>
  <si>
    <t>B2MG</t>
  </si>
  <si>
    <t>HDL</t>
  </si>
  <si>
    <t>APOA</t>
  </si>
  <si>
    <t>APOB</t>
  </si>
  <si>
    <t>LPa</t>
  </si>
  <si>
    <t>LDLC</t>
  </si>
  <si>
    <t>NTBNP</t>
  </si>
  <si>
    <t>CysC</t>
  </si>
  <si>
    <t>KAR1</t>
  </si>
  <si>
    <t>FE1</t>
  </si>
  <si>
    <t>LEVE</t>
  </si>
  <si>
    <t>Lamo</t>
  </si>
  <si>
    <t>HAV</t>
  </si>
  <si>
    <t>HAVM</t>
  </si>
  <si>
    <t>HBsA</t>
  </si>
  <si>
    <t>aHBs</t>
  </si>
  <si>
    <t>aHBc</t>
  </si>
  <si>
    <t>HBcM</t>
  </si>
  <si>
    <t>HBeA</t>
  </si>
  <si>
    <t>aHCV</t>
  </si>
  <si>
    <t>HP</t>
  </si>
  <si>
    <t>TnT</t>
  </si>
  <si>
    <t>AMI</t>
  </si>
  <si>
    <t>800</t>
  </si>
  <si>
    <t>AMS,Fe,TnT,VB12n,KLIS,PCT,PlGF,aHBs,HBcM,HBeA,aHBe</t>
  </si>
  <si>
    <t>CK VB12 KLIS HOMO</t>
  </si>
  <si>
    <t>LD2</t>
  </si>
  <si>
    <t>LD3</t>
  </si>
  <si>
    <t>LD4</t>
  </si>
  <si>
    <t>BILK2</t>
  </si>
  <si>
    <t>AST2</t>
  </si>
  <si>
    <t>AST3</t>
  </si>
  <si>
    <t>AST4</t>
  </si>
  <si>
    <t>K2</t>
  </si>
  <si>
    <t>K3</t>
  </si>
  <si>
    <t>CK2 VB122 KLIS2 HOMO2</t>
  </si>
  <si>
    <t>CK3 VB123 KLIS3 HOMO3</t>
  </si>
  <si>
    <t>GGT2,ALP2,Fe2</t>
  </si>
  <si>
    <t>HI&gt;</t>
  </si>
  <si>
    <t>ALP2</t>
  </si>
  <si>
    <t>BIL2</t>
  </si>
  <si>
    <t>BIL1</t>
  </si>
  <si>
    <t>BILK3</t>
  </si>
  <si>
    <t>CK2</t>
  </si>
  <si>
    <t>CK3</t>
  </si>
  <si>
    <t>Fe2</t>
  </si>
  <si>
    <t>GGT2</t>
  </si>
  <si>
    <t>HOMO2</t>
  </si>
  <si>
    <t>HOMO3</t>
  </si>
  <si>
    <t>KLIS2</t>
  </si>
  <si>
    <t>KLIS3</t>
  </si>
  <si>
    <t>VB122</t>
  </si>
  <si>
    <t>VB123</t>
  </si>
  <si>
    <t>m</t>
  </si>
  <si>
    <t>LI&gt;</t>
  </si>
  <si>
    <t>P.</t>
  </si>
  <si>
    <t>P.,HP,PRCT</t>
  </si>
  <si>
    <t>ALP,PROT,KREA,Na.,K.,Cl.,CHOL,LPS,HDLC,LPa,Mg,HAV,HAVM,HBsA,aHBc,aHCV</t>
  </si>
  <si>
    <t>K.</t>
  </si>
  <si>
    <t>Na.</t>
  </si>
  <si>
    <t>ALT,ALB,KMOC,UREA,KREA,Na.,Cl.,Ca,GLU,P_GLUK,P_LAKT,LPS,  IPAB,ITRF,CRP,B2MG,HDLC,APOA,APOB,LPa,LDLC,MYOG,NTBNP,CysC,HCG,SALI,IA1A,AMI,KAR1,FE1,PBT1,LEVE,Lamo,  HAV,HAVM,HBsA,aHBs,aHBc,HBcM,HBeA,aHBe,aHCV</t>
  </si>
  <si>
    <t>Cl.</t>
  </si>
  <si>
    <t>CHS,AST,ALT,ALP,AMS,ALB,UREA,Na.,K.,Cl.,Ca,GLU,CK,LD,Fe,LPS,IPAB,ITRF,CRP,IA1A,HP,B2MG,FERI,HDLC,APOA,APOB,LPa,LDLC,TFR,CysC,Mg</t>
  </si>
  <si>
    <t>KMOC,P.,HBsA</t>
  </si>
  <si>
    <t>II&gt;</t>
  </si>
  <si>
    <t>Hemolýza</t>
  </si>
  <si>
    <t>Lipémie</t>
  </si>
  <si>
    <t>Ikterita</t>
  </si>
  <si>
    <t>Na, Cl</t>
  </si>
  <si>
    <t>ALP,PROT,KREA,K,CHOL,LPS,HDLC,LPa,Mg,HAV,HAVM,HBsA,aHBc,aHCV</t>
  </si>
  <si>
    <t>Public Function BioSTroponinTHs() As Boolean</t>
  </si>
  <si>
    <t>Dim m_187 As Method = Met.GetMet("187", MetFilter.IsNumRes Or MetFilter.IncNotConfirmedAn)</t>
  </si>
  <si>
    <t>If IsNothing(m_187) Then Return True</t>
  </si>
  <si>
    <t>Dim m_656 As Method = Met.GetMet("656", MetFilter.IsNumRes Or MetFilter.IncNotConfirmedAn)</t>
  </si>
  <si>
    <t>If IsNothing(m_656) Then Return True</t>
  </si>
  <si>
    <t>'</t>
  </si>
  <si>
    <t>U žádanek zadaných od 27.10.2017</t>
  </si>
  <si>
    <t xml:space="preserve">                          new DateTime(yyyy, MM, dd, HH, mm, ss) - rok, měsíc, den, hodina, minuta, sekunda                               </t>
  </si>
  <si>
    <t>If Request.DateReceived &lt; new DateTime(2017, 10, 27, 0, 0, 0) Then Return True</t>
  </si>
  <si>
    <t>If m_656.NumRes &gt;= 100 Then</t>
  </si>
  <si>
    <t>If m_187.NumRes &lt; 5 Then</t>
  </si>
  <si>
    <t>Dim m_186 as Method = Met.SetRes("186", m_187.Res, true)</t>
  </si>
  <si>
    <t>m_186.SaveNoDelete = true</t>
  </si>
  <si>
    <t>Met.SetRes("187", "hemolyza", true)</t>
  </si>
  <si>
    <t>End If</t>
  </si>
  <si>
    <t>≥100</t>
  </si>
  <si>
    <t>If Patient.Age &lt;= 365 Then Return True</t>
  </si>
  <si>
    <t>If S_K.CharRes = "hemolýza" Then</t>
  </si>
  <si>
    <t>If S_HEM.NumRes &lt; 1000 AndAlso not IsNothing(S_Khem) Then</t>
  </si>
  <si>
    <t>If S_Khem.NumRes &lt;  2.5                              Then If Not S_K.MemoPrintable.Contains("Susp. kritická hypokalémie")  Then Met.AddPrintableMemo("18", "B_K_hem_1", vbCrLf)</t>
  </si>
  <si>
    <t>If S_Khem.NumRes &gt;= 2.5 AndAlso S_Khem.NumRes &lt;  3.8 Then If Not S_K.MemoPrintable.Contains("Susp. hypokalémie")           Then Met.AddPrintableMemo("18", "B_K_hem_2", vbCrLf)</t>
  </si>
  <si>
    <t>If S_Khem.NumRes &gt;= 3.8 AndAlso S_Khem.NumRes &lt;= 5.2 Then If Not S_K.MemoPrintable.Contains("Susp. normokalémie")          Then Met.AddPrintableMemo("18", "B_K_hem_3", vbCrLf)</t>
  </si>
  <si>
    <t>If S_Khem.NumRes &gt;  5.2 AndAlso S_Khem.NumRes &lt;= 6.5 Then If Not S_K.MemoPrintable.Contains("Susp. hyperkalémie")          Then Met.AddPrintableMemo("18", "B_K_hem_4", vbCrLf)</t>
  </si>
  <si>
    <t>If S_Khem.NumRes &gt;  6.5                              Then If Not S_K.MemoPrintable.Contains("Susp. kritická hyperkalémie") Then Met.AddPrintableMemo("18", "B_K_hem_5", vbCrLf)</t>
  </si>
  <si>
    <t>If S_HEM.NumRes &gt;= 1000 Then If Not S_K.MemoPrintable.Contains("Extrémní hemolýza") Then Met.AddPrintableMemo("18", "B_K_hem_6", vbCrLf)</t>
  </si>
  <si>
    <t>Podmínka 1</t>
  </si>
  <si>
    <t>Výsledek = hemolýza</t>
  </si>
  <si>
    <t>Podmínka 2</t>
  </si>
  <si>
    <t>Podmínka 3</t>
  </si>
  <si>
    <t>Korig. K &lt; 2,5</t>
  </si>
  <si>
    <t>Korig. K ≥ 2,5</t>
  </si>
  <si>
    <t>Korig. K ≥ 3,2</t>
  </si>
  <si>
    <t>Korig. K &gt; 5,2</t>
  </si>
  <si>
    <t>Korig. K &gt; 6,5</t>
  </si>
  <si>
    <t>Poznámka</t>
  </si>
  <si>
    <t>HI &lt; 1000</t>
  </si>
  <si>
    <t>Susp. kritická hypokalémie.</t>
  </si>
  <si>
    <t>Susp. hypokalémie.</t>
  </si>
  <si>
    <t>Susp. normokalémie.</t>
  </si>
  <si>
    <t>Susp. hyperkalémie.</t>
  </si>
  <si>
    <t>Susp. kritická hyperkalémie.</t>
  </si>
  <si>
    <t>K*</t>
  </si>
  <si>
    <t>*</t>
  </si>
  <si>
    <r>
      <t xml:space="preserve">hemolýza + rozpor </t>
    </r>
    <r>
      <rPr>
        <sz val="8"/>
        <color theme="1"/>
        <rFont val="Calibri"/>
        <family val="2"/>
        <charset val="238"/>
        <scheme val="minor"/>
      </rPr>
      <t>(TE): Výsledek Troponinu T &lt; 5,0 ng/l. Výsledek snížen hemolýzou, opakujte náběr!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</si>
  <si>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&lt; 5 ng/L</t>
  </si>
  <si>
    <t>≥ 5 ng/L</t>
  </si>
  <si>
    <r>
      <t xml:space="preserve">rozpor (KTE): </t>
    </r>
    <r>
      <rPr>
        <sz val="8"/>
        <color theme="1"/>
        <rFont val="Calibri"/>
        <family val="2"/>
        <charset val="238"/>
        <scheme val="minor"/>
      </rPr>
      <t>Troponin T hs snížen hemolýzou, doporučujeme opakovat náběr!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</si>
  <si>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BIL,CHS,UREA,Ca,GLU,CK,ITRF,CRP,B2MG,APOA,APOB,LDLC,CysC,SALI,AMI1,AMI2,KAR1,LEVE,Lamo</t>
  </si>
  <si>
    <t>ALT,ALB,KMOC,UREA,KREA,Na,Cl,Ca,GLU,P_GLUK,P_LAKT, LPS,IPAB,ITRF,CRP,B2MG,HDLC,APOA,APOB,LPa,LDLC,MYOG,NTBNP,CysC,HCG,SALI,IA1A,AMI,KAR1,FE1,PBT1,LEVE,Lamo,  HAV,HAVM,HBsA,aHBs,aHBc,HBcM,HBeA,aHBe,aHCV</t>
  </si>
  <si>
    <t>punktat</t>
  </si>
  <si>
    <t>AMS, PROT</t>
  </si>
  <si>
    <t>PROT, KREA, K, CHOL</t>
  </si>
  <si>
    <t>UREA,KREA, GLU, Na, Cl, Ca, ALB, LAKT</t>
  </si>
  <si>
    <t>LD,AMS, ALB, UREA, Na, K, CL, Ca, GLU</t>
  </si>
  <si>
    <t>UREA, Ca, GLU</t>
  </si>
  <si>
    <t>KREA, PROT</t>
  </si>
  <si>
    <t>681</t>
  </si>
  <si>
    <t>683</t>
  </si>
  <si>
    <t>680,686</t>
  </si>
  <si>
    <t>688</t>
  </si>
  <si>
    <t>677,678,679,682,684,685,687,690</t>
  </si>
  <si>
    <t>682,684</t>
  </si>
  <si>
    <t>687</t>
  </si>
  <si>
    <t>677, 685, 679</t>
  </si>
  <si>
    <t>680</t>
  </si>
  <si>
    <t>686,678,683,688</t>
  </si>
  <si>
    <t>678,686</t>
  </si>
  <si>
    <t>681,680,687,677,682, 683, 684,685,679</t>
  </si>
  <si>
    <t>rozp. ↑ hemolýzou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</si>
</sst>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color rgb="FF000000"/>
      <name val="Courier New"/>
      <family val="3"/>
      <charset val="238"/>
    </font>
    <font>
      <sz val="10"/>
      <color theme="1"/>
      <name val="Lucida Console"/>
      <family val="3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Lucida Console"/>
      <family val="3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0" tint="-0.34998626667073579"/>
      </bottom>
      <diagonal/>
    </border>
    <border>
      <left/>
      <right style="thin">
        <color theme="1"/>
      </right>
      <top/>
      <bottom style="hair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1"/>
      </left>
      <right style="thin">
        <color theme="1"/>
      </right>
      <top/>
      <bottom style="dotted">
        <color indexed="64"/>
      </bottom>
      <diagonal/>
    </border>
    <border>
      <left/>
      <right style="thin">
        <color theme="1"/>
      </right>
      <top/>
      <bottom style="dott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tted">
        <color indexed="64"/>
      </bottom>
      <diagonal/>
    </border>
    <border>
      <left/>
      <right style="thin">
        <color theme="1"/>
      </right>
      <top style="thin">
        <color theme="1"/>
      </top>
      <bottom style="dotted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49" fontId="2" fillId="0" borderId="0" xfId="0" applyNumberFormat="1" applyFont="1"/>
    <xf numFmtId="49" fontId="2" fillId="0" borderId="0" xfId="0" applyNumberFormat="1" applyFont="1" applyFill="1" applyBorder="1"/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/>
    <xf numFmtId="49" fontId="4" fillId="2" borderId="2" xfId="0" applyNumberFormat="1" applyFont="1" applyFill="1" applyBorder="1"/>
    <xf numFmtId="49" fontId="4" fillId="2" borderId="6" xfId="0" applyNumberFormat="1" applyFont="1" applyFill="1" applyBorder="1" applyAlignment="1"/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/>
    <xf numFmtId="49" fontId="4" fillId="2" borderId="8" xfId="0" applyNumberFormat="1" applyFont="1" applyFill="1" applyBorder="1" applyAlignment="1"/>
    <xf numFmtId="49" fontId="4" fillId="2" borderId="4" xfId="0" applyNumberFormat="1" applyFont="1" applyFill="1" applyBorder="1"/>
    <xf numFmtId="49" fontId="4" fillId="2" borderId="10" xfId="0" applyNumberFormat="1" applyFont="1" applyFill="1" applyBorder="1" applyAlignment="1"/>
    <xf numFmtId="49" fontId="4" fillId="3" borderId="2" xfId="0" applyNumberFormat="1" applyFont="1" applyFill="1" applyBorder="1" applyAlignment="1">
      <alignment horizontal="center"/>
    </xf>
    <xf numFmtId="49" fontId="4" fillId="3" borderId="0" xfId="0" applyNumberFormat="1" applyFont="1" applyFill="1" applyBorder="1"/>
    <xf numFmtId="49" fontId="4" fillId="3" borderId="2" xfId="0" applyNumberFormat="1" applyFont="1" applyFill="1" applyBorder="1"/>
    <xf numFmtId="49" fontId="4" fillId="3" borderId="6" xfId="0" applyNumberFormat="1" applyFont="1" applyFill="1" applyBorder="1" applyAlignment="1"/>
    <xf numFmtId="49" fontId="4" fillId="3" borderId="6" xfId="0" applyNumberFormat="1" applyFont="1" applyFill="1" applyBorder="1"/>
    <xf numFmtId="49" fontId="4" fillId="3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/>
    <xf numFmtId="49" fontId="4" fillId="3" borderId="4" xfId="0" applyNumberFormat="1" applyFont="1" applyFill="1" applyBorder="1" applyAlignment="1">
      <alignment horizontal="center"/>
    </xf>
    <xf numFmtId="49" fontId="4" fillId="3" borderId="4" xfId="0" applyNumberFormat="1" applyFont="1" applyFill="1" applyBorder="1"/>
    <xf numFmtId="49" fontId="4" fillId="2" borderId="5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3" borderId="11" xfId="0" applyNumberFormat="1" applyFont="1" applyFill="1" applyBorder="1"/>
    <xf numFmtId="49" fontId="4" fillId="2" borderId="2" xfId="0" applyNumberFormat="1" applyFont="1" applyFill="1" applyBorder="1" applyAlignment="1">
      <alignment horizontal="center"/>
    </xf>
    <xf numFmtId="49" fontId="4" fillId="2" borderId="11" xfId="0" applyNumberFormat="1" applyFont="1" applyFill="1" applyBorder="1"/>
    <xf numFmtId="49" fontId="4" fillId="2" borderId="3" xfId="0" applyNumberFormat="1" applyFont="1" applyFill="1" applyBorder="1" applyAlignment="1">
      <alignment horizontal="center"/>
    </xf>
    <xf numFmtId="49" fontId="4" fillId="3" borderId="13" xfId="0" applyNumberFormat="1" applyFont="1" applyFill="1" applyBorder="1"/>
    <xf numFmtId="49" fontId="4" fillId="3" borderId="15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49" fontId="4" fillId="2" borderId="13" xfId="0" applyNumberFormat="1" applyFont="1" applyFill="1" applyBorder="1"/>
    <xf numFmtId="49" fontId="4" fillId="2" borderId="15" xfId="0" applyNumberFormat="1" applyFont="1" applyFill="1" applyBorder="1"/>
    <xf numFmtId="49" fontId="4" fillId="3" borderId="1" xfId="0" applyNumberFormat="1" applyFont="1" applyFill="1" applyBorder="1" applyAlignment="1">
      <alignment horizontal="center"/>
    </xf>
    <xf numFmtId="49" fontId="4" fillId="2" borderId="14" xfId="0" applyNumberFormat="1" applyFont="1" applyFill="1" applyBorder="1"/>
    <xf numFmtId="49" fontId="4" fillId="2" borderId="4" xfId="0" applyNumberFormat="1" applyFont="1" applyFill="1" applyBorder="1" applyAlignment="1">
      <alignment horizontal="center"/>
    </xf>
    <xf numFmtId="49" fontId="4" fillId="3" borderId="14" xfId="0" applyNumberFormat="1" applyFont="1" applyFill="1" applyBorder="1"/>
    <xf numFmtId="49" fontId="4" fillId="0" borderId="1" xfId="0" applyNumberFormat="1" applyFont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4" fillId="2" borderId="6" xfId="0" applyNumberFormat="1" applyFont="1" applyFill="1" applyBorder="1"/>
    <xf numFmtId="49" fontId="4" fillId="2" borderId="8" xfId="0" applyNumberFormat="1" applyFont="1" applyFill="1" applyBorder="1"/>
    <xf numFmtId="49" fontId="4" fillId="2" borderId="10" xfId="0" applyNumberFormat="1" applyFont="1" applyFill="1" applyBorder="1"/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wrapText="1"/>
    </xf>
    <xf numFmtId="49" fontId="5" fillId="3" borderId="13" xfId="0" applyNumberFormat="1" applyFont="1" applyFill="1" applyBorder="1"/>
    <xf numFmtId="49" fontId="5" fillId="3" borderId="14" xfId="0" applyNumberFormat="1" applyFont="1" applyFill="1" applyBorder="1"/>
    <xf numFmtId="49" fontId="5" fillId="3" borderId="15" xfId="0" applyNumberFormat="1" applyFont="1" applyFill="1" applyBorder="1"/>
    <xf numFmtId="49" fontId="5" fillId="2" borderId="15" xfId="0" applyNumberFormat="1" applyFont="1" applyFill="1" applyBorder="1"/>
    <xf numFmtId="0" fontId="0" fillId="2" borderId="1" xfId="0" applyFill="1" applyBorder="1" applyAlignment="1">
      <alignment vertical="top"/>
    </xf>
    <xf numFmtId="0" fontId="0" fillId="2" borderId="13" xfId="0" applyFill="1" applyBorder="1" applyAlignment="1">
      <alignment wrapText="1"/>
    </xf>
    <xf numFmtId="49" fontId="2" fillId="2" borderId="15" xfId="0" applyNumberFormat="1" applyFont="1" applyFill="1" applyBorder="1"/>
    <xf numFmtId="49" fontId="2" fillId="3" borderId="15" xfId="0" applyNumberFormat="1" applyFont="1" applyFill="1" applyBorder="1"/>
    <xf numFmtId="0" fontId="0" fillId="3" borderId="1" xfId="0" applyFill="1" applyBorder="1" applyAlignment="1">
      <alignment vertical="top"/>
    </xf>
    <xf numFmtId="0" fontId="0" fillId="3" borderId="13" xfId="0" applyFill="1" applyBorder="1" applyAlignment="1">
      <alignment wrapText="1"/>
    </xf>
    <xf numFmtId="49" fontId="4" fillId="2" borderId="13" xfId="0" applyNumberFormat="1" applyFont="1" applyFill="1" applyBorder="1" applyAlignment="1"/>
    <xf numFmtId="49" fontId="4" fillId="2" borderId="15" xfId="0" applyNumberFormat="1" applyFont="1" applyFill="1" applyBorder="1" applyAlignment="1"/>
    <xf numFmtId="49" fontId="4" fillId="3" borderId="16" xfId="0" applyNumberFormat="1" applyFont="1" applyFill="1" applyBorder="1" applyAlignment="1"/>
    <xf numFmtId="49" fontId="4" fillId="3" borderId="16" xfId="0" applyNumberFormat="1" applyFont="1" applyFill="1" applyBorder="1" applyAlignment="1">
      <alignment horizontal="center"/>
    </xf>
    <xf numFmtId="49" fontId="4" fillId="3" borderId="17" xfId="0" applyNumberFormat="1" applyFont="1" applyFill="1" applyBorder="1"/>
    <xf numFmtId="49" fontId="4" fillId="2" borderId="16" xfId="0" applyNumberFormat="1" applyFont="1" applyFill="1" applyBorder="1" applyAlignment="1"/>
    <xf numFmtId="49" fontId="4" fillId="2" borderId="16" xfId="0" applyNumberFormat="1" applyFont="1" applyFill="1" applyBorder="1" applyAlignment="1">
      <alignment horizontal="center"/>
    </xf>
    <xf numFmtId="49" fontId="4" fillId="2" borderId="17" xfId="0" applyNumberFormat="1" applyFont="1" applyFill="1" applyBorder="1"/>
    <xf numFmtId="49" fontId="4" fillId="2" borderId="18" xfId="0" applyNumberFormat="1" applyFont="1" applyFill="1" applyBorder="1" applyAlignment="1"/>
    <xf numFmtId="49" fontId="4" fillId="2" borderId="18" xfId="0" applyNumberFormat="1" applyFont="1" applyFill="1" applyBorder="1" applyAlignment="1">
      <alignment horizontal="center"/>
    </xf>
    <xf numFmtId="49" fontId="4" fillId="0" borderId="19" xfId="0" applyNumberFormat="1" applyFont="1" applyBorder="1"/>
    <xf numFmtId="49" fontId="4" fillId="3" borderId="18" xfId="0" applyNumberFormat="1" applyFont="1" applyFill="1" applyBorder="1" applyAlignment="1"/>
    <xf numFmtId="49" fontId="4" fillId="3" borderId="18" xfId="0" applyNumberFormat="1" applyFont="1" applyFill="1" applyBorder="1" applyAlignment="1">
      <alignment horizontal="center"/>
    </xf>
    <xf numFmtId="49" fontId="4" fillId="3" borderId="19" xfId="0" applyNumberFormat="1" applyFont="1" applyFill="1" applyBorder="1"/>
    <xf numFmtId="49" fontId="4" fillId="0" borderId="13" xfId="0" applyNumberFormat="1" applyFont="1" applyBorder="1" applyAlignment="1">
      <alignment wrapText="1"/>
    </xf>
    <xf numFmtId="49" fontId="4" fillId="0" borderId="14" xfId="0" applyNumberFormat="1" applyFont="1" applyBorder="1" applyAlignment="1">
      <alignment wrapText="1"/>
    </xf>
    <xf numFmtId="0" fontId="4" fillId="3" borderId="15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49" fontId="4" fillId="3" borderId="9" xfId="0" applyNumberFormat="1" applyFont="1" applyFill="1" applyBorder="1" applyAlignment="1"/>
    <xf numFmtId="49" fontId="4" fillId="3" borderId="12" xfId="0" applyNumberFormat="1" applyFont="1" applyFill="1" applyBorder="1" applyAlignment="1"/>
    <xf numFmtId="49" fontId="4" fillId="3" borderId="10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4" fillId="2" borderId="12" xfId="0" applyNumberFormat="1" applyFont="1" applyFill="1" applyBorder="1" applyAlignment="1"/>
    <xf numFmtId="49" fontId="4" fillId="3" borderId="13" xfId="0" applyNumberFormat="1" applyFont="1" applyFill="1" applyBorder="1" applyAlignment="1"/>
    <xf numFmtId="49" fontId="4" fillId="3" borderId="14" xfId="0" applyNumberFormat="1" applyFont="1" applyFill="1" applyBorder="1" applyAlignment="1"/>
    <xf numFmtId="49" fontId="4" fillId="3" borderId="15" xfId="0" applyNumberFormat="1" applyFont="1" applyFill="1" applyBorder="1" applyAlignment="1"/>
    <xf numFmtId="49" fontId="4" fillId="2" borderId="14" xfId="0" applyNumberFormat="1" applyFont="1" applyFill="1" applyBorder="1" applyAlignment="1"/>
    <xf numFmtId="49" fontId="4" fillId="3" borderId="5" xfId="0" applyNumberFormat="1" applyFont="1" applyFill="1" applyBorder="1" applyAlignment="1"/>
    <xf numFmtId="49" fontId="4" fillId="3" borderId="11" xfId="0" applyNumberFormat="1" applyFont="1" applyFill="1" applyBorder="1" applyAlignment="1"/>
    <xf numFmtId="49" fontId="4" fillId="2" borderId="13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vertical="center"/>
    </xf>
    <xf numFmtId="49" fontId="4" fillId="2" borderId="15" xfId="0" applyNumberFormat="1" applyFont="1" applyFill="1" applyBorder="1" applyAlignment="1">
      <alignment vertical="center"/>
    </xf>
    <xf numFmtId="49" fontId="0" fillId="3" borderId="11" xfId="0" applyNumberFormat="1" applyFont="1" applyFill="1" applyBorder="1" applyAlignment="1">
      <alignment horizontal="center"/>
    </xf>
    <xf numFmtId="0" fontId="0" fillId="4" borderId="0" xfId="0" applyFill="1"/>
    <xf numFmtId="0" fontId="7" fillId="0" borderId="0" xfId="0" applyFont="1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/>
    </xf>
    <xf numFmtId="0" fontId="0" fillId="2" borderId="20" xfId="0" applyFill="1" applyBorder="1" applyAlignment="1">
      <alignment horizontal="left"/>
    </xf>
    <xf numFmtId="0" fontId="6" fillId="2" borderId="20" xfId="0" applyFont="1" applyFill="1" applyBorder="1"/>
    <xf numFmtId="0" fontId="6" fillId="2" borderId="20" xfId="0" applyFont="1" applyFill="1" applyBorder="1" applyAlignment="1">
      <alignment horizontal="left"/>
    </xf>
    <xf numFmtId="0" fontId="0" fillId="2" borderId="20" xfId="0" applyFill="1" applyBorder="1"/>
    <xf numFmtId="0" fontId="0" fillId="2" borderId="21" xfId="0" applyFill="1" applyBorder="1"/>
    <xf numFmtId="0" fontId="0" fillId="2" borderId="21" xfId="0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0" fontId="0" fillId="2" borderId="22" xfId="0" applyFill="1" applyBorder="1"/>
    <xf numFmtId="0" fontId="0" fillId="2" borderId="22" xfId="0" applyFill="1" applyBorder="1" applyAlignment="1">
      <alignment horizontal="left"/>
    </xf>
    <xf numFmtId="0" fontId="0" fillId="2" borderId="23" xfId="0" applyFill="1" applyBorder="1"/>
    <xf numFmtId="0" fontId="0" fillId="2" borderId="23" xfId="0" applyFill="1" applyBorder="1" applyAlignment="1">
      <alignment horizontal="left"/>
    </xf>
    <xf numFmtId="0" fontId="3" fillId="0" borderId="0" xfId="0" applyFont="1"/>
    <xf numFmtId="0" fontId="3" fillId="2" borderId="0" xfId="0" applyFont="1" applyFill="1"/>
    <xf numFmtId="0" fontId="6" fillId="2" borderId="21" xfId="0" applyFont="1" applyFill="1" applyBorder="1"/>
    <xf numFmtId="0" fontId="4" fillId="0" borderId="1" xfId="0" applyFont="1" applyFill="1" applyBorder="1" applyAlignment="1">
      <alignment horizontal="center" vertical="top"/>
    </xf>
    <xf numFmtId="49" fontId="2" fillId="2" borderId="0" xfId="0" applyNumberFormat="1" applyFont="1" applyFill="1"/>
    <xf numFmtId="49" fontId="8" fillId="3" borderId="28" xfId="0" applyNumberFormat="1" applyFont="1" applyFill="1" applyBorder="1" applyAlignment="1">
      <alignment horizontal="center"/>
    </xf>
    <xf numFmtId="49" fontId="8" fillId="3" borderId="29" xfId="0" applyNumberFormat="1" applyFont="1" applyFill="1" applyBorder="1" applyAlignment="1"/>
    <xf numFmtId="49" fontId="8" fillId="3" borderId="31" xfId="0" applyNumberFormat="1" applyFont="1" applyFill="1" applyBorder="1" applyAlignment="1"/>
    <xf numFmtId="49" fontId="8" fillId="3" borderId="31" xfId="0" applyNumberFormat="1" applyFont="1" applyFill="1" applyBorder="1" applyAlignment="1">
      <alignment horizontal="center"/>
    </xf>
    <xf numFmtId="0" fontId="0" fillId="2" borderId="29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21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6" fillId="2" borderId="28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49" fontId="8" fillId="3" borderId="29" xfId="0" applyNumberFormat="1" applyFont="1" applyFill="1" applyBorder="1" applyAlignment="1">
      <alignment horizontal="center"/>
    </xf>
    <xf numFmtId="0" fontId="0" fillId="2" borderId="28" xfId="0" applyFill="1" applyBorder="1" applyAlignment="1">
      <alignment vertical="top"/>
    </xf>
    <xf numFmtId="0" fontId="0" fillId="2" borderId="25" xfId="0" applyFill="1" applyBorder="1" applyAlignment="1">
      <alignment vertical="top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0" fillId="5" borderId="0" xfId="0" applyFill="1"/>
    <xf numFmtId="0" fontId="0" fillId="2" borderId="40" xfId="0" applyFill="1" applyBorder="1" applyAlignment="1">
      <alignment horizontal="left"/>
    </xf>
    <xf numFmtId="0" fontId="9" fillId="3" borderId="20" xfId="0" applyFont="1" applyFill="1" applyBorder="1" applyAlignment="1">
      <alignment vertical="center"/>
    </xf>
    <xf numFmtId="0" fontId="9" fillId="3" borderId="20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49" fontId="3" fillId="6" borderId="11" xfId="0" applyNumberFormat="1" applyFon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49" fontId="5" fillId="6" borderId="14" xfId="0" applyNumberFormat="1" applyFont="1" applyFill="1" applyBorder="1"/>
    <xf numFmtId="49" fontId="4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/>
    <xf numFmtId="49" fontId="4" fillId="2" borderId="3" xfId="0" applyNumberFormat="1" applyFont="1" applyFill="1" applyBorder="1" applyAlignment="1"/>
    <xf numFmtId="49" fontId="4" fillId="2" borderId="4" xfId="0" applyNumberFormat="1" applyFont="1" applyFill="1" applyBorder="1" applyAlignment="1"/>
    <xf numFmtId="49" fontId="4" fillId="3" borderId="2" xfId="0" applyNumberFormat="1" applyFont="1" applyFill="1" applyBorder="1" applyAlignment="1"/>
    <xf numFmtId="49" fontId="4" fillId="3" borderId="3" xfId="0" applyNumberFormat="1" applyFont="1" applyFill="1" applyBorder="1" applyAlignment="1"/>
    <xf numFmtId="49" fontId="4" fillId="3" borderId="4" xfId="0" applyNumberFormat="1" applyFont="1" applyFill="1" applyBorder="1" applyAlignment="1"/>
    <xf numFmtId="0" fontId="4" fillId="2" borderId="13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49" fontId="5" fillId="3" borderId="15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49" fontId="2" fillId="2" borderId="15" xfId="0" applyNumberFormat="1" applyFont="1" applyFill="1" applyBorder="1" applyAlignment="1">
      <alignment vertical="center"/>
    </xf>
    <xf numFmtId="0" fontId="0" fillId="3" borderId="13" xfId="0" applyFill="1" applyBorder="1" applyAlignment="1">
      <alignment vertical="center" wrapText="1"/>
    </xf>
    <xf numFmtId="49" fontId="2" fillId="3" borderId="15" xfId="0" applyNumberFormat="1" applyFont="1" applyFill="1" applyBorder="1" applyAlignment="1">
      <alignment vertical="center"/>
    </xf>
    <xf numFmtId="0" fontId="0" fillId="2" borderId="31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28" xfId="0" applyFill="1" applyBorder="1" applyAlignment="1">
      <alignment vertical="top" wrapText="1"/>
    </xf>
    <xf numFmtId="0" fontId="0" fillId="2" borderId="41" xfId="0" applyFill="1" applyBorder="1" applyAlignment="1">
      <alignment vertical="top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0" fontId="0" fillId="2" borderId="40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33" xfId="0" applyFill="1" applyBorder="1" applyAlignment="1">
      <alignment horizontal="center"/>
    </xf>
    <xf numFmtId="49" fontId="8" fillId="3" borderId="28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49" fontId="4" fillId="3" borderId="2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vertical="center"/>
    </xf>
    <xf numFmtId="49" fontId="4" fillId="3" borderId="13" xfId="0" applyNumberFormat="1" applyFont="1" applyFill="1" applyBorder="1" applyAlignment="1">
      <alignment vertical="center"/>
    </xf>
    <xf numFmtId="49" fontId="4" fillId="3" borderId="15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5" fillId="6" borderId="13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5" fillId="6" borderId="15" xfId="0" applyNumberFormat="1" applyFont="1" applyFill="1" applyBorder="1" applyAlignment="1">
      <alignment horizontal="center"/>
    </xf>
    <xf numFmtId="49" fontId="2" fillId="6" borderId="15" xfId="0" applyNumberFormat="1" applyFont="1" applyFill="1" applyBorder="1" applyAlignment="1">
      <alignment horizontal="center"/>
    </xf>
    <xf numFmtId="49" fontId="4" fillId="3" borderId="47" xfId="0" applyNumberFormat="1" applyFont="1" applyFill="1" applyBorder="1" applyAlignment="1">
      <alignment horizontal="center"/>
    </xf>
    <xf numFmtId="49" fontId="4" fillId="3" borderId="48" xfId="0" applyNumberFormat="1" applyFont="1" applyFill="1" applyBorder="1" applyAlignment="1">
      <alignment horizontal="center"/>
    </xf>
    <xf numFmtId="49" fontId="4" fillId="2" borderId="47" xfId="0" applyNumberFormat="1" applyFont="1" applyFill="1" applyBorder="1" applyAlignment="1">
      <alignment horizontal="center"/>
    </xf>
    <xf numFmtId="49" fontId="4" fillId="2" borderId="48" xfId="0" applyNumberFormat="1" applyFont="1" applyFill="1" applyBorder="1" applyAlignment="1">
      <alignment horizontal="center"/>
    </xf>
    <xf numFmtId="49" fontId="4" fillId="2" borderId="49" xfId="0" applyNumberFormat="1" applyFont="1" applyFill="1" applyBorder="1" applyAlignment="1">
      <alignment horizontal="center"/>
    </xf>
    <xf numFmtId="49" fontId="4" fillId="0" borderId="50" xfId="0" applyNumberFormat="1" applyFont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5" xfId="0" applyFont="1" applyFill="1" applyBorder="1" applyAlignment="1"/>
    <xf numFmtId="0" fontId="6" fillId="2" borderId="33" xfId="0" applyFont="1" applyFill="1" applyBorder="1" applyAlignment="1"/>
    <xf numFmtId="0" fontId="6" fillId="2" borderId="24" xfId="0" applyFont="1" applyFill="1" applyBorder="1" applyAlignment="1"/>
    <xf numFmtId="49" fontId="2" fillId="4" borderId="0" xfId="0" applyNumberFormat="1" applyFont="1" applyFill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13" xfId="0" applyNumberFormat="1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49" fontId="3" fillId="6" borderId="13" xfId="0" applyNumberFormat="1" applyFont="1" applyFill="1" applyBorder="1" applyAlignment="1">
      <alignment horizontal="center"/>
    </xf>
    <xf numFmtId="49" fontId="3" fillId="6" borderId="15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3" borderId="25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0" fillId="2" borderId="44" xfId="0" applyFill="1" applyBorder="1" applyAlignment="1">
      <alignment horizontal="left" vertical="top" wrapText="1"/>
    </xf>
    <xf numFmtId="0" fontId="0" fillId="2" borderId="45" xfId="0" applyFill="1" applyBorder="1" applyAlignment="1">
      <alignment horizontal="left" vertical="top" wrapText="1"/>
    </xf>
    <xf numFmtId="0" fontId="0" fillId="2" borderId="46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39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3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49" fontId="8" fillId="3" borderId="39" xfId="0" applyNumberFormat="1" applyFont="1" applyFill="1" applyBorder="1" applyAlignment="1">
      <alignment horizontal="center" vertical="center"/>
    </xf>
    <xf numFmtId="49" fontId="8" fillId="3" borderId="28" xfId="0" applyNumberFormat="1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0" fillId="2" borderId="32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49" fontId="8" fillId="3" borderId="32" xfId="0" applyNumberFormat="1" applyFont="1" applyFill="1" applyBorder="1" applyAlignment="1">
      <alignment horizontal="center" vertical="center"/>
    </xf>
    <xf numFmtId="49" fontId="8" fillId="3" borderId="21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XFD1048576"/>
    </sheetView>
  </sheetViews>
  <sheetFormatPr defaultRowHeight="15" x14ac:dyDescent="0.25"/>
  <cols>
    <col min="1" max="1" width="10.5703125" bestFit="1" customWidth="1"/>
    <col min="3" max="3" width="35.7109375" customWidth="1"/>
  </cols>
  <sheetData>
    <row r="1" spans="1:5" x14ac:dyDescent="0.25">
      <c r="D1" t="s">
        <v>17</v>
      </c>
    </row>
    <row r="2" spans="1:5" x14ac:dyDescent="0.25">
      <c r="A2" t="s">
        <v>0</v>
      </c>
      <c r="B2" s="2">
        <v>100</v>
      </c>
      <c r="C2" s="1" t="s">
        <v>1</v>
      </c>
      <c r="D2" t="s">
        <v>18</v>
      </c>
      <c r="E2" t="s">
        <v>19</v>
      </c>
    </row>
    <row r="3" spans="1:5" x14ac:dyDescent="0.25">
      <c r="B3" s="2">
        <v>150</v>
      </c>
      <c r="C3" s="1" t="s">
        <v>12</v>
      </c>
      <c r="D3" t="s">
        <v>18</v>
      </c>
      <c r="E3" t="s">
        <v>19</v>
      </c>
    </row>
    <row r="4" spans="1:5" x14ac:dyDescent="0.25">
      <c r="B4" s="2">
        <v>250</v>
      </c>
      <c r="C4" s="1" t="s">
        <v>2</v>
      </c>
      <c r="D4" t="s">
        <v>18</v>
      </c>
      <c r="E4" t="s">
        <v>19</v>
      </c>
    </row>
    <row r="5" spans="1:5" x14ac:dyDescent="0.25">
      <c r="B5" s="2">
        <v>330</v>
      </c>
      <c r="C5" s="1" t="s">
        <v>3</v>
      </c>
      <c r="D5" t="s">
        <v>18</v>
      </c>
      <c r="E5" t="s">
        <v>19</v>
      </c>
    </row>
    <row r="6" spans="1:5" x14ac:dyDescent="0.25">
      <c r="B6" s="2">
        <v>350</v>
      </c>
      <c r="C6" s="1" t="s">
        <v>4</v>
      </c>
      <c r="D6" t="s">
        <v>18</v>
      </c>
      <c r="E6" t="s">
        <v>19</v>
      </c>
    </row>
    <row r="7" spans="1:5" x14ac:dyDescent="0.25">
      <c r="B7" s="2">
        <v>400</v>
      </c>
      <c r="C7" s="1" t="s">
        <v>5</v>
      </c>
      <c r="D7" t="s">
        <v>18</v>
      </c>
      <c r="E7" t="s">
        <v>19</v>
      </c>
    </row>
    <row r="8" spans="1:5" x14ac:dyDescent="0.25">
      <c r="B8" s="2">
        <v>500</v>
      </c>
      <c r="C8" s="1" t="s">
        <v>11</v>
      </c>
      <c r="D8" t="s">
        <v>18</v>
      </c>
      <c r="E8" t="s">
        <v>19</v>
      </c>
    </row>
    <row r="9" spans="1:5" x14ac:dyDescent="0.25">
      <c r="B9" s="2">
        <v>550</v>
      </c>
      <c r="C9" s="1" t="s">
        <v>13</v>
      </c>
      <c r="D9" t="s">
        <v>18</v>
      </c>
      <c r="E9" t="s">
        <v>19</v>
      </c>
    </row>
    <row r="10" spans="1:5" x14ac:dyDescent="0.25">
      <c r="B10" s="2">
        <v>600</v>
      </c>
      <c r="C10" s="1" t="s">
        <v>6</v>
      </c>
      <c r="D10" t="s">
        <v>18</v>
      </c>
      <c r="E10" t="s">
        <v>19</v>
      </c>
    </row>
    <row r="11" spans="1:5" x14ac:dyDescent="0.25">
      <c r="B11" s="2">
        <v>700</v>
      </c>
      <c r="C11" s="1" t="s">
        <v>7</v>
      </c>
      <c r="D11" t="s">
        <v>18</v>
      </c>
      <c r="E11" t="s">
        <v>19</v>
      </c>
    </row>
    <row r="12" spans="1:5" x14ac:dyDescent="0.25">
      <c r="B12" s="2">
        <v>750</v>
      </c>
      <c r="C12" s="1" t="s">
        <v>8</v>
      </c>
      <c r="D12" t="s">
        <v>18</v>
      </c>
      <c r="E12" t="s">
        <v>19</v>
      </c>
    </row>
    <row r="13" spans="1:5" x14ac:dyDescent="0.25">
      <c r="B13" s="2">
        <v>800</v>
      </c>
      <c r="C13" s="1" t="s">
        <v>14</v>
      </c>
      <c r="D13" t="s">
        <v>18</v>
      </c>
      <c r="E13" t="s">
        <v>19</v>
      </c>
    </row>
    <row r="14" spans="1:5" x14ac:dyDescent="0.25">
      <c r="B14" s="2">
        <v>900</v>
      </c>
      <c r="C14" s="1" t="s">
        <v>9</v>
      </c>
      <c r="D14" t="s">
        <v>18</v>
      </c>
      <c r="E14" t="s">
        <v>19</v>
      </c>
    </row>
    <row r="15" spans="1:5" ht="75" x14ac:dyDescent="0.25">
      <c r="B15" s="2">
        <v>1000</v>
      </c>
      <c r="C15" s="1" t="s">
        <v>15</v>
      </c>
      <c r="D15" t="s">
        <v>18</v>
      </c>
      <c r="E15" t="s">
        <v>19</v>
      </c>
    </row>
    <row r="16" spans="1:5" x14ac:dyDescent="0.25">
      <c r="B16" s="2">
        <v>1400</v>
      </c>
      <c r="C16" s="1" t="s">
        <v>16</v>
      </c>
      <c r="D16" t="s">
        <v>18</v>
      </c>
      <c r="E16" t="s">
        <v>19</v>
      </c>
    </row>
    <row r="17" spans="2:5" ht="45" x14ac:dyDescent="0.25">
      <c r="B17" s="2">
        <v>1500</v>
      </c>
      <c r="C17" s="1" t="s">
        <v>20</v>
      </c>
      <c r="D17" t="s">
        <v>18</v>
      </c>
      <c r="E17" t="s">
        <v>19</v>
      </c>
    </row>
    <row r="18" spans="2:5" ht="60" x14ac:dyDescent="0.25">
      <c r="B18" s="2">
        <v>2000</v>
      </c>
      <c r="C18" s="1" t="s">
        <v>21</v>
      </c>
      <c r="D18" t="s">
        <v>18</v>
      </c>
      <c r="E18" t="s">
        <v>19</v>
      </c>
    </row>
    <row r="19" spans="2:5" x14ac:dyDescent="0.25">
      <c r="B19" s="2">
        <v>2200</v>
      </c>
      <c r="C19" s="1" t="s">
        <v>10</v>
      </c>
      <c r="D19" t="s">
        <v>18</v>
      </c>
      <c r="E19" t="s">
        <v>19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E2" sqref="E2:E14"/>
    </sheetView>
  </sheetViews>
  <sheetFormatPr defaultRowHeight="15" x14ac:dyDescent="0.25"/>
  <cols>
    <col min="3" max="3" width="36.85546875" style="1" customWidth="1"/>
  </cols>
  <sheetData>
    <row r="2" spans="1:5" x14ac:dyDescent="0.25">
      <c r="A2" t="s">
        <v>22</v>
      </c>
      <c r="B2" s="2">
        <v>5</v>
      </c>
      <c r="C2" s="1" t="s">
        <v>71</v>
      </c>
      <c r="D2" s="2" t="s">
        <v>18</v>
      </c>
      <c r="E2" s="2" t="s">
        <v>30</v>
      </c>
    </row>
    <row r="3" spans="1:5" x14ac:dyDescent="0.25">
      <c r="B3" s="2">
        <v>14</v>
      </c>
      <c r="C3" s="1" t="s">
        <v>72</v>
      </c>
      <c r="D3" s="2" t="s">
        <v>18</v>
      </c>
      <c r="E3" s="2" t="s">
        <v>30</v>
      </c>
    </row>
    <row r="4" spans="1:5" x14ac:dyDescent="0.25">
      <c r="B4" s="2">
        <v>20</v>
      </c>
      <c r="C4" s="1" t="s">
        <v>77</v>
      </c>
      <c r="D4" s="2" t="s">
        <v>18</v>
      </c>
      <c r="E4" s="2" t="s">
        <v>30</v>
      </c>
    </row>
    <row r="5" spans="1:5" x14ac:dyDescent="0.25">
      <c r="B5" s="2">
        <v>23</v>
      </c>
      <c r="C5" s="1" t="s">
        <v>73</v>
      </c>
      <c r="D5" s="2" t="s">
        <v>18</v>
      </c>
      <c r="E5" s="2" t="s">
        <v>30</v>
      </c>
    </row>
    <row r="6" spans="1:5" x14ac:dyDescent="0.25">
      <c r="B6" s="2">
        <v>24</v>
      </c>
      <c r="C6" s="1" t="s">
        <v>74</v>
      </c>
      <c r="D6" s="2" t="s">
        <v>18</v>
      </c>
      <c r="E6" s="2" t="s">
        <v>30</v>
      </c>
    </row>
    <row r="7" spans="1:5" ht="30" x14ac:dyDescent="0.25">
      <c r="B7" s="2">
        <v>25</v>
      </c>
      <c r="C7" s="1" t="s">
        <v>78</v>
      </c>
      <c r="D7" s="2" t="s">
        <v>18</v>
      </c>
      <c r="E7" s="2" t="s">
        <v>30</v>
      </c>
    </row>
    <row r="8" spans="1:5" x14ac:dyDescent="0.25">
      <c r="B8" s="2">
        <v>29</v>
      </c>
      <c r="C8" s="1" t="s">
        <v>75</v>
      </c>
      <c r="D8" s="2" t="s">
        <v>18</v>
      </c>
      <c r="E8" s="2" t="s">
        <v>30</v>
      </c>
    </row>
    <row r="9" spans="1:5" x14ac:dyDescent="0.25">
      <c r="B9" s="2">
        <v>30</v>
      </c>
      <c r="C9" s="1" t="s">
        <v>79</v>
      </c>
      <c r="D9" s="2" t="s">
        <v>18</v>
      </c>
      <c r="E9" s="2" t="s">
        <v>30</v>
      </c>
    </row>
    <row r="10" spans="1:5" x14ac:dyDescent="0.25">
      <c r="B10" s="2">
        <v>40</v>
      </c>
      <c r="C10" s="1" t="s">
        <v>80</v>
      </c>
      <c r="D10" s="2" t="s">
        <v>18</v>
      </c>
      <c r="E10" s="2" t="s">
        <v>30</v>
      </c>
    </row>
    <row r="11" spans="1:5" ht="30" x14ac:dyDescent="0.25">
      <c r="B11" s="2">
        <v>50</v>
      </c>
      <c r="C11" s="1" t="s">
        <v>81</v>
      </c>
      <c r="D11" s="2" t="s">
        <v>18</v>
      </c>
      <c r="E11" s="2" t="s">
        <v>30</v>
      </c>
    </row>
    <row r="12" spans="1:5" ht="60" x14ac:dyDescent="0.25">
      <c r="B12" s="2">
        <v>60</v>
      </c>
      <c r="C12" s="1" t="s">
        <v>82</v>
      </c>
      <c r="D12" s="2" t="s">
        <v>18</v>
      </c>
      <c r="E12" s="2" t="s">
        <v>30</v>
      </c>
    </row>
    <row r="13" spans="1:5" x14ac:dyDescent="0.25">
      <c r="B13" s="2">
        <v>65</v>
      </c>
      <c r="C13" s="1" t="s">
        <v>76</v>
      </c>
      <c r="D13" s="2" t="s">
        <v>18</v>
      </c>
      <c r="E13" s="2" t="s">
        <v>30</v>
      </c>
    </row>
    <row r="14" spans="1:5" x14ac:dyDescent="0.25">
      <c r="B14" s="2">
        <v>66</v>
      </c>
      <c r="C14" s="1" t="s">
        <v>83</v>
      </c>
      <c r="D14" s="2" t="s">
        <v>18</v>
      </c>
      <c r="E14" s="2" t="s">
        <v>30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45" zoomScale="115" zoomScaleNormal="115" workbookViewId="0">
      <selection activeCell="B59" sqref="B59"/>
    </sheetView>
  </sheetViews>
  <sheetFormatPr defaultRowHeight="15" customHeight="1" x14ac:dyDescent="0.2"/>
  <cols>
    <col min="1" max="1" width="5.5703125" style="4" bestFit="1" customWidth="1"/>
    <col min="2" max="2" width="41.7109375" style="4" customWidth="1"/>
    <col min="3" max="3" width="14.28515625" style="4" bestFit="1" customWidth="1"/>
    <col min="4" max="4" width="20.85546875" style="200" customWidth="1"/>
    <col min="5" max="5" width="6.85546875" style="4" customWidth="1"/>
    <col min="6" max="6" width="10.42578125" style="200" customWidth="1"/>
    <col min="7" max="7" width="3.5703125" style="4" customWidth="1"/>
    <col min="8" max="8" width="3.28515625" style="4" customWidth="1"/>
    <col min="9" max="9" width="44.42578125" style="4" hidden="1" customWidth="1"/>
    <col min="10" max="10" width="0" style="4" hidden="1" customWidth="1"/>
    <col min="11" max="16384" width="9.140625" style="4"/>
  </cols>
  <sheetData>
    <row r="1" spans="1:10" ht="15" customHeight="1" x14ac:dyDescent="0.25">
      <c r="A1" s="146" t="s">
        <v>54</v>
      </c>
      <c r="B1" s="146" t="s">
        <v>50</v>
      </c>
      <c r="C1" s="146" t="s">
        <v>51</v>
      </c>
      <c r="D1" s="147" t="s">
        <v>52</v>
      </c>
      <c r="E1" s="147" t="s">
        <v>33</v>
      </c>
      <c r="F1" s="148" t="s">
        <v>53</v>
      </c>
      <c r="I1" s="146" t="s">
        <v>243</v>
      </c>
    </row>
    <row r="2" spans="1:10" ht="15" customHeight="1" x14ac:dyDescent="0.25">
      <c r="A2" s="231">
        <v>15</v>
      </c>
      <c r="B2" s="220" t="s">
        <v>37</v>
      </c>
      <c r="C2" s="152" t="s">
        <v>31</v>
      </c>
      <c r="D2" s="196" t="s">
        <v>262</v>
      </c>
      <c r="E2" s="29">
        <v>1000</v>
      </c>
      <c r="F2" s="196" t="s">
        <v>32</v>
      </c>
      <c r="I2" s="216" t="s">
        <v>37</v>
      </c>
      <c r="J2" s="4" t="s">
        <v>250</v>
      </c>
    </row>
    <row r="3" spans="1:10" ht="15" customHeight="1" x14ac:dyDescent="0.25">
      <c r="A3" s="232"/>
      <c r="B3" s="228"/>
      <c r="C3" s="153" t="s">
        <v>91</v>
      </c>
      <c r="D3" s="197" t="s">
        <v>262</v>
      </c>
      <c r="E3" s="31">
        <v>300</v>
      </c>
      <c r="F3" s="197" t="s">
        <v>32</v>
      </c>
    </row>
    <row r="4" spans="1:10" ht="15" customHeight="1" x14ac:dyDescent="0.25">
      <c r="A4" s="232"/>
      <c r="B4" s="228"/>
      <c r="C4" s="153" t="s">
        <v>43</v>
      </c>
      <c r="D4" s="197" t="s">
        <v>262</v>
      </c>
      <c r="E4" s="31">
        <v>200</v>
      </c>
      <c r="F4" s="197" t="s">
        <v>32</v>
      </c>
    </row>
    <row r="5" spans="1:10" ht="15" customHeight="1" x14ac:dyDescent="0.25">
      <c r="A5" s="233"/>
      <c r="B5" s="221"/>
      <c r="C5" s="154" t="s">
        <v>92</v>
      </c>
      <c r="D5" s="197" t="s">
        <v>262</v>
      </c>
      <c r="E5" s="39">
        <v>50</v>
      </c>
      <c r="F5" s="181" t="s">
        <v>32</v>
      </c>
      <c r="G5" s="5"/>
    </row>
    <row r="6" spans="1:10" ht="15" customHeight="1" x14ac:dyDescent="0.25">
      <c r="A6" s="222">
        <v>25</v>
      </c>
      <c r="B6" s="225" t="s">
        <v>34</v>
      </c>
      <c r="C6" s="155" t="s">
        <v>93</v>
      </c>
      <c r="D6" s="182" t="s">
        <v>89</v>
      </c>
      <c r="E6" s="16">
        <v>300</v>
      </c>
      <c r="F6" s="182" t="s">
        <v>32</v>
      </c>
      <c r="G6" s="5"/>
    </row>
    <row r="7" spans="1:10" ht="15" customHeight="1" x14ac:dyDescent="0.25">
      <c r="A7" s="223"/>
      <c r="B7" s="226"/>
      <c r="C7" s="156" t="s">
        <v>44</v>
      </c>
      <c r="D7" s="204" t="s">
        <v>89</v>
      </c>
      <c r="E7" s="204">
        <v>200</v>
      </c>
      <c r="F7" s="205" t="s">
        <v>32</v>
      </c>
      <c r="G7" s="5"/>
    </row>
    <row r="8" spans="1:10" ht="15" customHeight="1" x14ac:dyDescent="0.25">
      <c r="A8" s="224"/>
      <c r="B8" s="227"/>
      <c r="C8" s="157" t="s">
        <v>94</v>
      </c>
      <c r="D8" s="254" t="s">
        <v>32</v>
      </c>
      <c r="E8" s="255"/>
      <c r="F8" s="256"/>
    </row>
    <row r="9" spans="1:10" ht="15" customHeight="1" x14ac:dyDescent="0.25">
      <c r="A9" s="217">
        <v>40</v>
      </c>
      <c r="B9" s="220" t="s">
        <v>38</v>
      </c>
      <c r="C9" s="152" t="s">
        <v>31</v>
      </c>
      <c r="D9" s="196" t="s">
        <v>262</v>
      </c>
      <c r="E9" s="29">
        <v>1000</v>
      </c>
      <c r="F9" s="196" t="s">
        <v>32</v>
      </c>
    </row>
    <row r="10" spans="1:10" ht="15" customHeight="1" x14ac:dyDescent="0.25">
      <c r="A10" s="218"/>
      <c r="B10" s="228"/>
      <c r="C10" s="153" t="s">
        <v>91</v>
      </c>
      <c r="D10" s="197" t="s">
        <v>262</v>
      </c>
      <c r="E10" s="31">
        <v>300</v>
      </c>
      <c r="F10" s="197" t="s">
        <v>32</v>
      </c>
    </row>
    <row r="11" spans="1:10" ht="15" customHeight="1" x14ac:dyDescent="0.25">
      <c r="A11" s="218"/>
      <c r="B11" s="228"/>
      <c r="C11" s="153" t="s">
        <v>43</v>
      </c>
      <c r="D11" s="206" t="s">
        <v>262</v>
      </c>
      <c r="E11" s="206">
        <v>200</v>
      </c>
      <c r="F11" s="207" t="s">
        <v>32</v>
      </c>
    </row>
    <row r="12" spans="1:10" ht="15" customHeight="1" x14ac:dyDescent="0.25">
      <c r="A12" s="219"/>
      <c r="B12" s="221"/>
      <c r="C12" s="154" t="s">
        <v>92</v>
      </c>
      <c r="D12" s="254" t="s">
        <v>32</v>
      </c>
      <c r="E12" s="255"/>
      <c r="F12" s="256"/>
    </row>
    <row r="13" spans="1:10" ht="15" customHeight="1" x14ac:dyDescent="0.25">
      <c r="A13" s="222">
        <v>90</v>
      </c>
      <c r="B13" s="225" t="s">
        <v>39</v>
      </c>
      <c r="C13" s="156" t="s">
        <v>93</v>
      </c>
      <c r="D13" s="182" t="s">
        <v>88</v>
      </c>
      <c r="E13" s="16">
        <v>300</v>
      </c>
      <c r="F13" s="182" t="s">
        <v>32</v>
      </c>
      <c r="I13" s="216" t="s">
        <v>39</v>
      </c>
      <c r="J13" s="4" t="s">
        <v>251</v>
      </c>
    </row>
    <row r="14" spans="1:10" ht="15" customHeight="1" x14ac:dyDescent="0.25">
      <c r="A14" s="223"/>
      <c r="B14" s="226"/>
      <c r="C14" s="156" t="s">
        <v>44</v>
      </c>
      <c r="D14" s="204" t="s">
        <v>88</v>
      </c>
      <c r="E14" s="204">
        <v>200</v>
      </c>
      <c r="F14" s="205" t="s">
        <v>32</v>
      </c>
    </row>
    <row r="15" spans="1:10" ht="15" customHeight="1" x14ac:dyDescent="0.25">
      <c r="A15" s="224"/>
      <c r="B15" s="227"/>
      <c r="C15" s="157" t="s">
        <v>94</v>
      </c>
      <c r="D15" s="254" t="s">
        <v>32</v>
      </c>
      <c r="E15" s="255"/>
      <c r="F15" s="256"/>
    </row>
    <row r="16" spans="1:10" ht="15" customHeight="1" x14ac:dyDescent="0.25">
      <c r="A16" s="217">
        <v>100</v>
      </c>
      <c r="B16" s="220" t="s">
        <v>45</v>
      </c>
      <c r="C16" s="152" t="s">
        <v>93</v>
      </c>
      <c r="D16" s="196" t="s">
        <v>90</v>
      </c>
      <c r="E16" s="29">
        <v>300</v>
      </c>
      <c r="F16" s="196" t="s">
        <v>32</v>
      </c>
    </row>
    <row r="17" spans="1:10" ht="15" customHeight="1" x14ac:dyDescent="0.25">
      <c r="A17" s="218"/>
      <c r="B17" s="228"/>
      <c r="C17" s="153" t="s">
        <v>44</v>
      </c>
      <c r="D17" s="206" t="s">
        <v>90</v>
      </c>
      <c r="E17" s="206">
        <v>200</v>
      </c>
      <c r="F17" s="207" t="s">
        <v>32</v>
      </c>
    </row>
    <row r="18" spans="1:10" ht="15" customHeight="1" x14ac:dyDescent="0.25">
      <c r="A18" s="219"/>
      <c r="B18" s="221"/>
      <c r="C18" s="154" t="s">
        <v>94</v>
      </c>
      <c r="D18" s="251" t="s">
        <v>32</v>
      </c>
      <c r="E18" s="252"/>
      <c r="F18" s="253"/>
    </row>
    <row r="19" spans="1:10" ht="15" customHeight="1" x14ac:dyDescent="0.25">
      <c r="A19" s="222">
        <v>200</v>
      </c>
      <c r="B19" s="225" t="s">
        <v>46</v>
      </c>
      <c r="C19" s="189" t="s">
        <v>93</v>
      </c>
      <c r="D19" s="76" t="s">
        <v>90</v>
      </c>
      <c r="E19" s="76">
        <v>300</v>
      </c>
      <c r="F19" s="201" t="s">
        <v>32</v>
      </c>
    </row>
    <row r="20" spans="1:10" ht="15" customHeight="1" x14ac:dyDescent="0.25">
      <c r="A20" s="223"/>
      <c r="B20" s="227"/>
      <c r="C20" s="190" t="s">
        <v>95</v>
      </c>
      <c r="D20" s="254" t="s">
        <v>32</v>
      </c>
      <c r="E20" s="255"/>
      <c r="F20" s="256"/>
    </row>
    <row r="21" spans="1:10" ht="15" customHeight="1" x14ac:dyDescent="0.25">
      <c r="A21" s="224"/>
      <c r="B21" s="191" t="s">
        <v>35</v>
      </c>
      <c r="C21" s="192"/>
      <c r="D21" s="248" t="s">
        <v>32</v>
      </c>
      <c r="E21" s="249"/>
      <c r="F21" s="250"/>
    </row>
    <row r="22" spans="1:10" ht="15" customHeight="1" x14ac:dyDescent="0.25">
      <c r="A22" s="34">
        <v>300</v>
      </c>
      <c r="B22" s="95" t="s">
        <v>40</v>
      </c>
      <c r="C22" s="97"/>
      <c r="D22" s="257" t="s">
        <v>32</v>
      </c>
      <c r="E22" s="258"/>
      <c r="F22" s="259"/>
    </row>
    <row r="23" spans="1:10" ht="15" customHeight="1" x14ac:dyDescent="0.25">
      <c r="A23" s="37">
        <v>400</v>
      </c>
      <c r="B23" s="191" t="s">
        <v>36</v>
      </c>
      <c r="C23" s="192"/>
      <c r="D23" s="248" t="s">
        <v>32</v>
      </c>
      <c r="E23" s="249"/>
      <c r="F23" s="250"/>
    </row>
    <row r="24" spans="1:10" ht="15" customHeight="1" x14ac:dyDescent="0.25">
      <c r="A24" s="34">
        <v>500</v>
      </c>
      <c r="B24" s="229" t="s">
        <v>47</v>
      </c>
      <c r="C24" s="230"/>
      <c r="D24" s="257" t="s">
        <v>32</v>
      </c>
      <c r="E24" s="258"/>
      <c r="F24" s="259"/>
      <c r="I24" s="216" t="s">
        <v>244</v>
      </c>
      <c r="J24" s="4" t="s">
        <v>252</v>
      </c>
    </row>
    <row r="25" spans="1:10" ht="15" customHeight="1" x14ac:dyDescent="0.25">
      <c r="A25" s="16">
        <v>700</v>
      </c>
      <c r="B25" s="191" t="s">
        <v>48</v>
      </c>
      <c r="C25" s="192"/>
      <c r="D25" s="248" t="s">
        <v>32</v>
      </c>
      <c r="E25" s="249"/>
      <c r="F25" s="250"/>
      <c r="I25" s="216" t="s">
        <v>72</v>
      </c>
      <c r="J25" s="4" t="s">
        <v>253</v>
      </c>
    </row>
    <row r="26" spans="1:10" ht="15" customHeight="1" x14ac:dyDescent="0.25">
      <c r="A26" s="217">
        <v>800</v>
      </c>
      <c r="B26" s="96" t="s">
        <v>49</v>
      </c>
      <c r="C26" s="97"/>
      <c r="D26" s="257" t="s">
        <v>32</v>
      </c>
      <c r="E26" s="258"/>
      <c r="F26" s="259"/>
    </row>
    <row r="27" spans="1:10" ht="15" customHeight="1" x14ac:dyDescent="0.25">
      <c r="A27" s="218"/>
      <c r="B27" s="220" t="s">
        <v>41</v>
      </c>
      <c r="C27" s="193" t="s">
        <v>93</v>
      </c>
      <c r="D27" s="208" t="s">
        <v>90</v>
      </c>
      <c r="E27" s="208">
        <v>1000</v>
      </c>
      <c r="F27" s="209" t="s">
        <v>32</v>
      </c>
    </row>
    <row r="28" spans="1:10" ht="15" customHeight="1" x14ac:dyDescent="0.25">
      <c r="A28" s="219"/>
      <c r="B28" s="221"/>
      <c r="C28" s="194" t="s">
        <v>95</v>
      </c>
      <c r="D28" s="251" t="s">
        <v>32</v>
      </c>
      <c r="E28" s="252"/>
      <c r="F28" s="253"/>
    </row>
    <row r="29" spans="1:10" ht="15" customHeight="1" x14ac:dyDescent="0.25">
      <c r="A29" s="37">
        <v>900</v>
      </c>
      <c r="B29" s="195" t="s">
        <v>42</v>
      </c>
      <c r="C29" s="195"/>
      <c r="D29" s="260" t="s">
        <v>32</v>
      </c>
      <c r="E29" s="261"/>
      <c r="F29" s="262"/>
    </row>
    <row r="30" spans="1:10" ht="61.5" customHeight="1" x14ac:dyDescent="0.2">
      <c r="A30" s="150">
        <v>1000</v>
      </c>
      <c r="B30" s="234" t="s">
        <v>242</v>
      </c>
      <c r="C30" s="235"/>
      <c r="D30" s="236" t="s">
        <v>32</v>
      </c>
      <c r="E30" s="237"/>
      <c r="F30" s="238"/>
      <c r="I30" s="216" t="s">
        <v>246</v>
      </c>
      <c r="J30" s="4" t="s">
        <v>254</v>
      </c>
    </row>
    <row r="31" spans="1:10" ht="15" customHeight="1" x14ac:dyDescent="0.25">
      <c r="A31" s="48"/>
      <c r="B31" s="49"/>
      <c r="C31" s="49"/>
      <c r="D31" s="42"/>
      <c r="E31" s="42"/>
      <c r="F31" s="42"/>
    </row>
    <row r="32" spans="1:10" ht="15" customHeight="1" x14ac:dyDescent="0.25">
      <c r="A32" s="146" t="s">
        <v>69</v>
      </c>
      <c r="B32" s="245" t="s">
        <v>50</v>
      </c>
      <c r="C32" s="246"/>
      <c r="D32" s="198"/>
      <c r="E32" s="149"/>
      <c r="F32" s="202"/>
    </row>
    <row r="33" spans="1:10" ht="15" customHeight="1" x14ac:dyDescent="0.25">
      <c r="A33" s="138">
        <v>100</v>
      </c>
      <c r="B33" s="158" t="s">
        <v>55</v>
      </c>
      <c r="C33" s="159"/>
      <c r="D33" s="239" t="s">
        <v>19</v>
      </c>
      <c r="E33" s="239"/>
      <c r="F33" s="239"/>
    </row>
    <row r="34" spans="1:10" ht="15" customHeight="1" x14ac:dyDescent="0.25">
      <c r="A34" s="52">
        <v>150</v>
      </c>
      <c r="B34" s="160" t="s">
        <v>64</v>
      </c>
      <c r="C34" s="161"/>
      <c r="D34" s="240" t="s">
        <v>19</v>
      </c>
      <c r="E34" s="240"/>
      <c r="F34" s="240"/>
    </row>
    <row r="35" spans="1:10" ht="15" customHeight="1" x14ac:dyDescent="0.25">
      <c r="A35" s="119">
        <v>200</v>
      </c>
      <c r="B35" s="158" t="s">
        <v>192</v>
      </c>
      <c r="C35" s="159"/>
      <c r="D35" s="239" t="s">
        <v>19</v>
      </c>
      <c r="E35" s="239"/>
      <c r="F35" s="239"/>
      <c r="I35" s="216" t="s">
        <v>192</v>
      </c>
      <c r="J35" s="4" t="s">
        <v>255</v>
      </c>
    </row>
    <row r="36" spans="1:10" ht="15" customHeight="1" x14ac:dyDescent="0.25">
      <c r="A36" s="52">
        <v>250</v>
      </c>
      <c r="B36" s="160" t="s">
        <v>56</v>
      </c>
      <c r="C36" s="161"/>
      <c r="D36" s="240" t="s">
        <v>19</v>
      </c>
      <c r="E36" s="240"/>
      <c r="F36" s="240"/>
    </row>
    <row r="37" spans="1:10" ht="15" customHeight="1" x14ac:dyDescent="0.25">
      <c r="A37" s="119">
        <v>330</v>
      </c>
      <c r="B37" s="158" t="s">
        <v>57</v>
      </c>
      <c r="C37" s="159"/>
      <c r="D37" s="239" t="s">
        <v>19</v>
      </c>
      <c r="E37" s="239"/>
      <c r="F37" s="239"/>
    </row>
    <row r="38" spans="1:10" ht="15" customHeight="1" x14ac:dyDescent="0.25">
      <c r="A38" s="52">
        <v>350</v>
      </c>
      <c r="B38" s="160" t="s">
        <v>58</v>
      </c>
      <c r="C38" s="161"/>
      <c r="D38" s="240" t="s">
        <v>19</v>
      </c>
      <c r="E38" s="240"/>
      <c r="F38" s="240"/>
    </row>
    <row r="39" spans="1:10" ht="15" customHeight="1" x14ac:dyDescent="0.25">
      <c r="A39" s="119">
        <v>400</v>
      </c>
      <c r="B39" s="158" t="s">
        <v>59</v>
      </c>
      <c r="C39" s="159"/>
      <c r="D39" s="239" t="s">
        <v>19</v>
      </c>
      <c r="E39" s="239"/>
      <c r="F39" s="239"/>
    </row>
    <row r="40" spans="1:10" ht="15" customHeight="1" x14ac:dyDescent="0.25">
      <c r="A40" s="52">
        <v>500</v>
      </c>
      <c r="B40" s="160" t="s">
        <v>65</v>
      </c>
      <c r="C40" s="161"/>
      <c r="D40" s="240" t="s">
        <v>19</v>
      </c>
      <c r="E40" s="240"/>
      <c r="F40" s="240"/>
    </row>
    <row r="41" spans="1:10" ht="15" customHeight="1" x14ac:dyDescent="0.25">
      <c r="A41" s="119">
        <v>550</v>
      </c>
      <c r="B41" s="158" t="s">
        <v>60</v>
      </c>
      <c r="C41" s="159"/>
      <c r="D41" s="239" t="s">
        <v>19</v>
      </c>
      <c r="E41" s="239"/>
      <c r="F41" s="239"/>
      <c r="I41" s="216" t="s">
        <v>60</v>
      </c>
      <c r="J41" s="4" t="s">
        <v>256</v>
      </c>
    </row>
    <row r="42" spans="1:10" ht="15" customHeight="1" x14ac:dyDescent="0.25">
      <c r="A42" s="52">
        <v>600</v>
      </c>
      <c r="B42" s="160" t="s">
        <v>61</v>
      </c>
      <c r="C42" s="161"/>
      <c r="D42" s="240" t="s">
        <v>19</v>
      </c>
      <c r="E42" s="240"/>
      <c r="F42" s="240"/>
    </row>
    <row r="43" spans="1:10" ht="15" customHeight="1" x14ac:dyDescent="0.25">
      <c r="A43" s="119">
        <v>700</v>
      </c>
      <c r="B43" s="158" t="s">
        <v>62</v>
      </c>
      <c r="C43" s="159"/>
      <c r="D43" s="239" t="s">
        <v>19</v>
      </c>
      <c r="E43" s="239"/>
      <c r="F43" s="239"/>
    </row>
    <row r="44" spans="1:10" ht="15" customHeight="1" x14ac:dyDescent="0.25">
      <c r="A44" s="52">
        <v>750</v>
      </c>
      <c r="B44" s="160" t="s">
        <v>34</v>
      </c>
      <c r="C44" s="161"/>
      <c r="D44" s="240" t="s">
        <v>19</v>
      </c>
      <c r="E44" s="240"/>
      <c r="F44" s="240"/>
    </row>
    <row r="45" spans="1:10" ht="15" customHeight="1" x14ac:dyDescent="0.25">
      <c r="A45" s="119">
        <v>800</v>
      </c>
      <c r="B45" s="158" t="s">
        <v>66</v>
      </c>
      <c r="C45" s="159"/>
      <c r="D45" s="239" t="s">
        <v>19</v>
      </c>
      <c r="E45" s="239"/>
      <c r="F45" s="239"/>
    </row>
    <row r="46" spans="1:10" ht="15" customHeight="1" x14ac:dyDescent="0.25">
      <c r="A46" s="52">
        <v>900</v>
      </c>
      <c r="B46" s="160" t="s">
        <v>37</v>
      </c>
      <c r="C46" s="161"/>
      <c r="D46" s="240" t="s">
        <v>19</v>
      </c>
      <c r="E46" s="240"/>
      <c r="F46" s="240"/>
      <c r="I46" s="216" t="s">
        <v>37</v>
      </c>
      <c r="J46" s="4" t="s">
        <v>250</v>
      </c>
    </row>
    <row r="47" spans="1:10" ht="30" customHeight="1" x14ac:dyDescent="0.2">
      <c r="A47" s="138">
        <v>1000</v>
      </c>
      <c r="B47" s="241" t="s">
        <v>241</v>
      </c>
      <c r="C47" s="242"/>
      <c r="D47" s="247" t="s">
        <v>19</v>
      </c>
      <c r="E47" s="247"/>
      <c r="F47" s="247"/>
      <c r="I47" s="216" t="s">
        <v>248</v>
      </c>
      <c r="J47" s="4" t="s">
        <v>257</v>
      </c>
    </row>
    <row r="48" spans="1:10" ht="15" customHeight="1" x14ac:dyDescent="0.25">
      <c r="A48" s="52">
        <v>1400</v>
      </c>
      <c r="B48" s="160" t="s">
        <v>67</v>
      </c>
      <c r="C48" s="161"/>
      <c r="D48" s="240" t="s">
        <v>19</v>
      </c>
      <c r="E48" s="240"/>
      <c r="F48" s="240"/>
    </row>
    <row r="49" spans="1:10" ht="15" customHeight="1" x14ac:dyDescent="0.25">
      <c r="A49" s="119">
        <v>1500</v>
      </c>
      <c r="B49" s="241" t="s">
        <v>68</v>
      </c>
      <c r="C49" s="242"/>
      <c r="D49" s="239" t="s">
        <v>19</v>
      </c>
      <c r="E49" s="239"/>
      <c r="F49" s="239"/>
      <c r="I49" s="216" t="s">
        <v>103</v>
      </c>
      <c r="J49" s="4" t="s">
        <v>258</v>
      </c>
    </row>
    <row r="50" spans="1:10" ht="32.25" customHeight="1" x14ac:dyDescent="0.2">
      <c r="A50" s="139">
        <v>2000</v>
      </c>
      <c r="B50" s="243" t="s">
        <v>193</v>
      </c>
      <c r="C50" s="244"/>
      <c r="D50" s="263" t="s">
        <v>19</v>
      </c>
      <c r="E50" s="263"/>
      <c r="F50" s="263"/>
      <c r="I50" s="216" t="s">
        <v>245</v>
      </c>
      <c r="J50" s="4" t="s">
        <v>259</v>
      </c>
    </row>
    <row r="51" spans="1:10" ht="15" customHeight="1" x14ac:dyDescent="0.25">
      <c r="A51" s="119">
        <v>2200</v>
      </c>
      <c r="B51" s="158" t="s">
        <v>63</v>
      </c>
      <c r="C51" s="159"/>
      <c r="D51" s="239" t="s">
        <v>19</v>
      </c>
      <c r="E51" s="239"/>
      <c r="F51" s="239"/>
    </row>
    <row r="52" spans="1:10" ht="15" customHeight="1" x14ac:dyDescent="0.2">
      <c r="B52" s="120"/>
      <c r="C52" s="120"/>
      <c r="D52" s="199"/>
      <c r="E52" s="120"/>
      <c r="F52" s="199"/>
    </row>
    <row r="53" spans="1:10" ht="15" customHeight="1" x14ac:dyDescent="0.25">
      <c r="A53" s="146" t="s">
        <v>87</v>
      </c>
      <c r="B53" s="245" t="s">
        <v>50</v>
      </c>
      <c r="C53" s="246"/>
      <c r="D53" s="198"/>
      <c r="E53" s="149"/>
      <c r="F53" s="203"/>
    </row>
    <row r="54" spans="1:10" ht="15" customHeight="1" x14ac:dyDescent="0.2">
      <c r="A54" s="140">
        <v>5</v>
      </c>
      <c r="B54" s="162" t="s">
        <v>71</v>
      </c>
      <c r="C54" s="163"/>
      <c r="D54" s="265" t="s">
        <v>30</v>
      </c>
      <c r="E54" s="265"/>
      <c r="F54" s="265"/>
    </row>
    <row r="55" spans="1:10" ht="15" customHeight="1" x14ac:dyDescent="0.2">
      <c r="A55" s="151">
        <v>14</v>
      </c>
      <c r="B55" s="164" t="s">
        <v>72</v>
      </c>
      <c r="C55" s="165"/>
      <c r="D55" s="264" t="s">
        <v>30</v>
      </c>
      <c r="E55" s="264"/>
      <c r="F55" s="264"/>
      <c r="I55" s="216" t="s">
        <v>72</v>
      </c>
      <c r="J55" s="4" t="s">
        <v>253</v>
      </c>
    </row>
    <row r="56" spans="1:10" ht="15" customHeight="1" x14ac:dyDescent="0.2">
      <c r="A56" s="140">
        <v>20</v>
      </c>
      <c r="B56" s="162" t="s">
        <v>77</v>
      </c>
      <c r="C56" s="163"/>
      <c r="D56" s="265" t="s">
        <v>30</v>
      </c>
      <c r="E56" s="265"/>
      <c r="F56" s="265"/>
      <c r="I56" s="216" t="s">
        <v>249</v>
      </c>
      <c r="J56" s="4" t="s">
        <v>260</v>
      </c>
    </row>
    <row r="57" spans="1:10" ht="15" customHeight="1" x14ac:dyDescent="0.2">
      <c r="A57" s="151">
        <v>23</v>
      </c>
      <c r="B57" s="164" t="s">
        <v>73</v>
      </c>
      <c r="C57" s="165"/>
      <c r="D57" s="264" t="s">
        <v>30</v>
      </c>
      <c r="E57" s="264"/>
      <c r="F57" s="264"/>
    </row>
    <row r="58" spans="1:10" ht="15" customHeight="1" x14ac:dyDescent="0.2">
      <c r="A58" s="140">
        <v>24</v>
      </c>
      <c r="B58" s="162" t="s">
        <v>84</v>
      </c>
      <c r="C58" s="163"/>
      <c r="D58" s="265" t="s">
        <v>30</v>
      </c>
      <c r="E58" s="265"/>
      <c r="F58" s="265"/>
    </row>
    <row r="59" spans="1:10" ht="15" customHeight="1" x14ac:dyDescent="0.2">
      <c r="A59" s="151">
        <v>25</v>
      </c>
      <c r="B59" s="164" t="s">
        <v>85</v>
      </c>
      <c r="C59" s="165"/>
      <c r="D59" s="264" t="s">
        <v>30</v>
      </c>
      <c r="E59" s="264"/>
      <c r="F59" s="264"/>
    </row>
    <row r="60" spans="1:10" ht="15" customHeight="1" x14ac:dyDescent="0.2">
      <c r="A60" s="140">
        <v>29</v>
      </c>
      <c r="B60" s="162" t="s">
        <v>75</v>
      </c>
      <c r="C60" s="163"/>
      <c r="D60" s="265" t="s">
        <v>30</v>
      </c>
      <c r="E60" s="265"/>
      <c r="F60" s="265"/>
    </row>
    <row r="61" spans="1:10" ht="15" customHeight="1" x14ac:dyDescent="0.2">
      <c r="A61" s="151">
        <v>30</v>
      </c>
      <c r="B61" s="164" t="s">
        <v>79</v>
      </c>
      <c r="C61" s="165"/>
      <c r="D61" s="264" t="s">
        <v>30</v>
      </c>
      <c r="E61" s="264"/>
      <c r="F61" s="264"/>
    </row>
    <row r="62" spans="1:10" ht="15" customHeight="1" x14ac:dyDescent="0.2">
      <c r="A62" s="140">
        <v>40</v>
      </c>
      <c r="B62" s="162" t="s">
        <v>96</v>
      </c>
      <c r="C62" s="163"/>
      <c r="D62" s="265" t="s">
        <v>30</v>
      </c>
      <c r="E62" s="265"/>
      <c r="F62" s="265"/>
    </row>
    <row r="63" spans="1:10" ht="15" customHeight="1" x14ac:dyDescent="0.2">
      <c r="A63" s="151">
        <v>50</v>
      </c>
      <c r="B63" s="266" t="s">
        <v>97</v>
      </c>
      <c r="C63" s="266"/>
      <c r="D63" s="264" t="s">
        <v>30</v>
      </c>
      <c r="E63" s="264"/>
      <c r="F63" s="264"/>
    </row>
    <row r="64" spans="1:10" ht="45" customHeight="1" x14ac:dyDescent="0.2">
      <c r="A64" s="140">
        <v>60</v>
      </c>
      <c r="B64" s="267" t="s">
        <v>86</v>
      </c>
      <c r="C64" s="267"/>
      <c r="D64" s="268" t="s">
        <v>30</v>
      </c>
      <c r="E64" s="268"/>
      <c r="F64" s="268"/>
      <c r="I64" s="216" t="s">
        <v>247</v>
      </c>
      <c r="J64" s="4" t="s">
        <v>261</v>
      </c>
    </row>
    <row r="65" spans="1:6" ht="15" customHeight="1" x14ac:dyDescent="0.2">
      <c r="A65" s="151">
        <v>65</v>
      </c>
      <c r="B65" s="164" t="s">
        <v>76</v>
      </c>
      <c r="C65" s="165"/>
      <c r="D65" s="264" t="s">
        <v>30</v>
      </c>
      <c r="E65" s="264"/>
      <c r="F65" s="264"/>
    </row>
    <row r="66" spans="1:6" ht="15" customHeight="1" x14ac:dyDescent="0.2">
      <c r="A66" s="140">
        <v>66</v>
      </c>
      <c r="B66" s="162" t="s">
        <v>83</v>
      </c>
      <c r="C66" s="163"/>
      <c r="D66" s="265" t="s">
        <v>30</v>
      </c>
      <c r="E66" s="265"/>
      <c r="F66" s="265"/>
    </row>
  </sheetData>
  <mergeCells count="69">
    <mergeCell ref="D65:F65"/>
    <mergeCell ref="D66:F66"/>
    <mergeCell ref="B63:C63"/>
    <mergeCell ref="B64:C64"/>
    <mergeCell ref="B53:C53"/>
    <mergeCell ref="D60:F60"/>
    <mergeCell ref="D61:F61"/>
    <mergeCell ref="D62:F62"/>
    <mergeCell ref="D63:F63"/>
    <mergeCell ref="D64:F64"/>
    <mergeCell ref="D55:F55"/>
    <mergeCell ref="D56:F56"/>
    <mergeCell ref="D57:F57"/>
    <mergeCell ref="D58:F58"/>
    <mergeCell ref="D59:F59"/>
    <mergeCell ref="D54:F54"/>
    <mergeCell ref="D50:F50"/>
    <mergeCell ref="D33:F33"/>
    <mergeCell ref="D34:F34"/>
    <mergeCell ref="D36:F36"/>
    <mergeCell ref="D37:F37"/>
    <mergeCell ref="D38:F38"/>
    <mergeCell ref="D39:F39"/>
    <mergeCell ref="D48:F48"/>
    <mergeCell ref="D8:F8"/>
    <mergeCell ref="D12:F12"/>
    <mergeCell ref="D15:F15"/>
    <mergeCell ref="D22:F22"/>
    <mergeCell ref="D23:F23"/>
    <mergeCell ref="D25:F25"/>
    <mergeCell ref="D18:F18"/>
    <mergeCell ref="D20:F20"/>
    <mergeCell ref="D21:F21"/>
    <mergeCell ref="D35:F35"/>
    <mergeCell ref="D24:F24"/>
    <mergeCell ref="D26:F26"/>
    <mergeCell ref="D28:F28"/>
    <mergeCell ref="D29:F29"/>
    <mergeCell ref="B30:C30"/>
    <mergeCell ref="D30:F30"/>
    <mergeCell ref="D51:F51"/>
    <mergeCell ref="D40:F40"/>
    <mergeCell ref="D41:F41"/>
    <mergeCell ref="D42:F42"/>
    <mergeCell ref="D43:F43"/>
    <mergeCell ref="D44:F44"/>
    <mergeCell ref="D45:F45"/>
    <mergeCell ref="B47:C47"/>
    <mergeCell ref="B49:C49"/>
    <mergeCell ref="B50:C50"/>
    <mergeCell ref="B32:C32"/>
    <mergeCell ref="D46:F46"/>
    <mergeCell ref="D47:F47"/>
    <mergeCell ref="D49:F49"/>
    <mergeCell ref="A2:A5"/>
    <mergeCell ref="B2:B5"/>
    <mergeCell ref="A6:A8"/>
    <mergeCell ref="B6:B8"/>
    <mergeCell ref="A9:A12"/>
    <mergeCell ref="B9:B12"/>
    <mergeCell ref="A26:A28"/>
    <mergeCell ref="B27:B28"/>
    <mergeCell ref="A13:A15"/>
    <mergeCell ref="B13:B15"/>
    <mergeCell ref="A16:A18"/>
    <mergeCell ref="B16:B18"/>
    <mergeCell ref="B19:B20"/>
    <mergeCell ref="A19:A21"/>
    <mergeCell ref="B24:C24"/>
  </mergeCells>
  <pageMargins left="0.19685039370078741" right="0" top="0.19685039370078741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="115" zoomScaleNormal="115" workbookViewId="0">
      <selection activeCell="D11" sqref="D11"/>
    </sheetView>
  </sheetViews>
  <sheetFormatPr defaultRowHeight="12.75" x14ac:dyDescent="0.2"/>
  <cols>
    <col min="1" max="1" width="5.5703125" style="4" bestFit="1" customWidth="1"/>
    <col min="2" max="2" width="41.7109375" style="4" customWidth="1"/>
    <col min="3" max="3" width="14.28515625" style="4" bestFit="1" customWidth="1"/>
    <col min="4" max="4" width="20.85546875" style="4" customWidth="1"/>
    <col min="5" max="5" width="6.85546875" style="4" customWidth="1"/>
    <col min="6" max="6" width="10.42578125" style="4" customWidth="1"/>
    <col min="7" max="7" width="5.5703125" style="4" bestFit="1" customWidth="1"/>
    <col min="8" max="16384" width="9.140625" style="4"/>
  </cols>
  <sheetData>
    <row r="1" spans="1:7" ht="15.75" x14ac:dyDescent="0.25">
      <c r="A1" s="6" t="s">
        <v>54</v>
      </c>
      <c r="B1" s="6" t="s">
        <v>50</v>
      </c>
      <c r="C1" s="6" t="s">
        <v>51</v>
      </c>
      <c r="D1" s="43" t="s">
        <v>52</v>
      </c>
      <c r="E1" s="98" t="s">
        <v>33</v>
      </c>
      <c r="F1" s="44" t="s">
        <v>53</v>
      </c>
      <c r="G1" s="6" t="s">
        <v>54</v>
      </c>
    </row>
    <row r="2" spans="1:7" ht="13.5" customHeight="1" x14ac:dyDescent="0.25">
      <c r="A2" s="7">
        <v>15</v>
      </c>
      <c r="B2" s="8" t="s">
        <v>37</v>
      </c>
      <c r="C2" s="9" t="s">
        <v>31</v>
      </c>
      <c r="D2" s="10" t="s">
        <v>262</v>
      </c>
      <c r="E2" s="29">
        <v>1000</v>
      </c>
      <c r="F2" s="45" t="s">
        <v>32</v>
      </c>
      <c r="G2" s="7">
        <v>15</v>
      </c>
    </row>
    <row r="3" spans="1:7" ht="13.5" customHeight="1" x14ac:dyDescent="0.25">
      <c r="A3" s="11"/>
      <c r="B3" s="8" t="s">
        <v>150</v>
      </c>
      <c r="C3" s="12" t="s">
        <v>91</v>
      </c>
      <c r="D3" s="13" t="s">
        <v>262</v>
      </c>
      <c r="E3" s="31">
        <v>300</v>
      </c>
      <c r="F3" s="46" t="s">
        <v>32</v>
      </c>
      <c r="G3" s="7">
        <v>15</v>
      </c>
    </row>
    <row r="4" spans="1:7" ht="13.5" customHeight="1" x14ac:dyDescent="0.25">
      <c r="A4" s="11"/>
      <c r="B4" s="8" t="s">
        <v>151</v>
      </c>
      <c r="C4" s="12" t="s">
        <v>43</v>
      </c>
      <c r="D4" s="13" t="s">
        <v>262</v>
      </c>
      <c r="E4" s="31">
        <v>200</v>
      </c>
      <c r="F4" s="46" t="s">
        <v>32</v>
      </c>
      <c r="G4" s="7">
        <v>15</v>
      </c>
    </row>
    <row r="5" spans="1:7" ht="13.5" customHeight="1" x14ac:dyDescent="0.25">
      <c r="A5" s="11"/>
      <c r="B5" s="8" t="s">
        <v>152</v>
      </c>
      <c r="C5" s="14" t="s">
        <v>92</v>
      </c>
      <c r="D5" s="13" t="s">
        <v>262</v>
      </c>
      <c r="E5" s="39">
        <v>50</v>
      </c>
      <c r="F5" s="47" t="s">
        <v>32</v>
      </c>
      <c r="G5" s="7">
        <v>15</v>
      </c>
    </row>
    <row r="6" spans="1:7" ht="13.5" customHeight="1" x14ac:dyDescent="0.25">
      <c r="A6" s="16">
        <v>25</v>
      </c>
      <c r="B6" s="17" t="s">
        <v>34</v>
      </c>
      <c r="C6" s="18" t="s">
        <v>93</v>
      </c>
      <c r="D6" s="19" t="s">
        <v>89</v>
      </c>
      <c r="E6" s="16">
        <v>300</v>
      </c>
      <c r="F6" s="20" t="s">
        <v>32</v>
      </c>
      <c r="G6" s="16">
        <v>25</v>
      </c>
    </row>
    <row r="7" spans="1:7" ht="13.5" customHeight="1" x14ac:dyDescent="0.25">
      <c r="A7" s="21"/>
      <c r="B7" s="17" t="s">
        <v>153</v>
      </c>
      <c r="C7" s="22" t="s">
        <v>44</v>
      </c>
      <c r="D7" s="66" t="s">
        <v>89</v>
      </c>
      <c r="E7" s="67">
        <v>200</v>
      </c>
      <c r="F7" s="68" t="s">
        <v>32</v>
      </c>
      <c r="G7" s="16">
        <v>25</v>
      </c>
    </row>
    <row r="8" spans="1:7" ht="13.5" customHeight="1" x14ac:dyDescent="0.25">
      <c r="A8" s="23"/>
      <c r="B8" s="17" t="s">
        <v>166</v>
      </c>
      <c r="C8" s="24" t="s">
        <v>94</v>
      </c>
      <c r="D8" s="84" t="s">
        <v>32</v>
      </c>
      <c r="E8" s="85"/>
      <c r="F8" s="86"/>
      <c r="G8" s="16">
        <v>25</v>
      </c>
    </row>
    <row r="9" spans="1:7" ht="13.5" customHeight="1" x14ac:dyDescent="0.25">
      <c r="A9" s="25">
        <v>40</v>
      </c>
      <c r="B9" s="8" t="s">
        <v>38</v>
      </c>
      <c r="C9" s="9" t="s">
        <v>31</v>
      </c>
      <c r="D9" s="10" t="s">
        <v>262</v>
      </c>
      <c r="E9" s="29">
        <v>1000</v>
      </c>
      <c r="F9" s="45" t="s">
        <v>32</v>
      </c>
      <c r="G9" s="25">
        <v>40</v>
      </c>
    </row>
    <row r="10" spans="1:7" ht="13.5" customHeight="1" x14ac:dyDescent="0.25">
      <c r="A10" s="26"/>
      <c r="B10" s="8" t="s">
        <v>154</v>
      </c>
      <c r="C10" s="12" t="s">
        <v>91</v>
      </c>
      <c r="D10" s="13" t="s">
        <v>262</v>
      </c>
      <c r="E10" s="31">
        <v>300</v>
      </c>
      <c r="F10" s="46" t="s">
        <v>32</v>
      </c>
      <c r="G10" s="25">
        <v>40</v>
      </c>
    </row>
    <row r="11" spans="1:7" ht="13.5" customHeight="1" x14ac:dyDescent="0.25">
      <c r="A11" s="26"/>
      <c r="B11" s="8" t="s">
        <v>155</v>
      </c>
      <c r="C11" s="12" t="s">
        <v>43</v>
      </c>
      <c r="D11" s="13" t="s">
        <v>262</v>
      </c>
      <c r="E11" s="70">
        <v>200</v>
      </c>
      <c r="F11" s="71" t="s">
        <v>32</v>
      </c>
      <c r="G11" s="25">
        <v>40</v>
      </c>
    </row>
    <row r="12" spans="1:7" ht="13.5" customHeight="1" x14ac:dyDescent="0.25">
      <c r="A12" s="27"/>
      <c r="B12" s="8" t="s">
        <v>156</v>
      </c>
      <c r="C12" s="14" t="s">
        <v>92</v>
      </c>
      <c r="D12" s="87" t="s">
        <v>32</v>
      </c>
      <c r="E12" s="88"/>
      <c r="F12" s="15"/>
      <c r="G12" s="25">
        <v>40</v>
      </c>
    </row>
    <row r="13" spans="1:7" ht="13.5" customHeight="1" x14ac:dyDescent="0.25">
      <c r="A13" s="16">
        <v>90</v>
      </c>
      <c r="B13" s="28" t="s">
        <v>182</v>
      </c>
      <c r="C13" s="22" t="s">
        <v>93</v>
      </c>
      <c r="D13" s="19" t="s">
        <v>88</v>
      </c>
      <c r="E13" s="16">
        <v>300</v>
      </c>
      <c r="F13" s="20" t="s">
        <v>32</v>
      </c>
      <c r="G13" s="16">
        <v>90</v>
      </c>
    </row>
    <row r="14" spans="1:7" ht="13.5" customHeight="1" x14ac:dyDescent="0.25">
      <c r="A14" s="21"/>
      <c r="B14" s="28" t="s">
        <v>157</v>
      </c>
      <c r="C14" s="22" t="s">
        <v>44</v>
      </c>
      <c r="D14" s="66" t="s">
        <v>88</v>
      </c>
      <c r="E14" s="67">
        <v>200</v>
      </c>
      <c r="F14" s="68" t="s">
        <v>32</v>
      </c>
      <c r="G14" s="16">
        <v>90</v>
      </c>
    </row>
    <row r="15" spans="1:7" ht="13.5" customHeight="1" x14ac:dyDescent="0.25">
      <c r="A15" s="23"/>
      <c r="B15" s="28" t="s">
        <v>158</v>
      </c>
      <c r="C15" s="24" t="s">
        <v>94</v>
      </c>
      <c r="D15" s="84" t="s">
        <v>32</v>
      </c>
      <c r="E15" s="85"/>
      <c r="F15" s="86"/>
      <c r="G15" s="16">
        <v>90</v>
      </c>
    </row>
    <row r="16" spans="1:7" ht="13.5" customHeight="1" x14ac:dyDescent="0.25">
      <c r="A16" s="29">
        <v>100</v>
      </c>
      <c r="B16" s="30" t="s">
        <v>149</v>
      </c>
      <c r="C16" s="9" t="s">
        <v>93</v>
      </c>
      <c r="D16" s="10" t="s">
        <v>90</v>
      </c>
      <c r="E16" s="29">
        <v>300</v>
      </c>
      <c r="F16" s="45" t="s">
        <v>32</v>
      </c>
      <c r="G16" s="29">
        <v>100</v>
      </c>
    </row>
    <row r="17" spans="1:7" ht="13.5" customHeight="1" x14ac:dyDescent="0.25">
      <c r="A17" s="31"/>
      <c r="B17" s="30" t="s">
        <v>159</v>
      </c>
      <c r="C17" s="12" t="s">
        <v>44</v>
      </c>
      <c r="D17" s="69" t="s">
        <v>90</v>
      </c>
      <c r="E17" s="70">
        <v>200</v>
      </c>
      <c r="F17" s="71" t="s">
        <v>32</v>
      </c>
      <c r="G17" s="29">
        <v>100</v>
      </c>
    </row>
    <row r="18" spans="1:7" ht="13.5" customHeight="1" x14ac:dyDescent="0.25">
      <c r="A18" s="31"/>
      <c r="B18" s="30" t="s">
        <v>160</v>
      </c>
      <c r="C18" s="14" t="s">
        <v>94</v>
      </c>
      <c r="D18" s="87" t="s">
        <v>32</v>
      </c>
      <c r="E18" s="88"/>
      <c r="F18" s="15"/>
      <c r="G18" s="29">
        <v>100</v>
      </c>
    </row>
    <row r="19" spans="1:7" ht="13.5" customHeight="1" x14ac:dyDescent="0.25">
      <c r="A19" s="16">
        <v>200</v>
      </c>
      <c r="B19" s="28" t="s">
        <v>46</v>
      </c>
      <c r="C19" s="18" t="s">
        <v>93</v>
      </c>
      <c r="D19" s="75" t="s">
        <v>90</v>
      </c>
      <c r="E19" s="76">
        <v>300</v>
      </c>
      <c r="F19" s="77" t="s">
        <v>32</v>
      </c>
      <c r="G19" s="16">
        <v>200</v>
      </c>
    </row>
    <row r="20" spans="1:7" ht="13.5" customHeight="1" x14ac:dyDescent="0.25">
      <c r="A20" s="21"/>
      <c r="B20" s="28" t="s">
        <v>161</v>
      </c>
      <c r="C20" s="24" t="s">
        <v>95</v>
      </c>
      <c r="D20" s="84" t="s">
        <v>32</v>
      </c>
      <c r="E20" s="85"/>
      <c r="F20" s="86"/>
      <c r="G20" s="16">
        <v>200</v>
      </c>
    </row>
    <row r="21" spans="1:7" ht="13.5" customHeight="1" x14ac:dyDescent="0.25">
      <c r="A21" s="23"/>
      <c r="B21" s="32" t="s">
        <v>35</v>
      </c>
      <c r="C21" s="33"/>
      <c r="D21" s="89" t="s">
        <v>32</v>
      </c>
      <c r="E21" s="90"/>
      <c r="F21" s="91"/>
      <c r="G21" s="16">
        <v>200</v>
      </c>
    </row>
    <row r="22" spans="1:7" ht="13.5" customHeight="1" x14ac:dyDescent="0.25">
      <c r="A22" s="34">
        <v>300</v>
      </c>
      <c r="B22" s="35" t="s">
        <v>179</v>
      </c>
      <c r="C22" s="36"/>
      <c r="D22" s="64" t="s">
        <v>32</v>
      </c>
      <c r="E22" s="92"/>
      <c r="F22" s="65"/>
      <c r="G22" s="34">
        <v>300</v>
      </c>
    </row>
    <row r="23" spans="1:7" ht="13.5" customHeight="1" x14ac:dyDescent="0.25">
      <c r="A23" s="37">
        <v>400</v>
      </c>
      <c r="B23" s="32" t="s">
        <v>36</v>
      </c>
      <c r="C23" s="33"/>
      <c r="D23" s="89" t="s">
        <v>32</v>
      </c>
      <c r="E23" s="90"/>
      <c r="F23" s="91"/>
      <c r="G23" s="37">
        <v>400</v>
      </c>
    </row>
    <row r="24" spans="1:7" ht="13.5" customHeight="1" x14ac:dyDescent="0.25">
      <c r="A24" s="34">
        <v>500</v>
      </c>
      <c r="B24" s="64" t="s">
        <v>47</v>
      </c>
      <c r="C24" s="65"/>
      <c r="D24" s="64" t="s">
        <v>32</v>
      </c>
      <c r="E24" s="92"/>
      <c r="F24" s="65"/>
      <c r="G24" s="34">
        <v>500</v>
      </c>
    </row>
    <row r="25" spans="1:7" ht="13.5" customHeight="1" x14ac:dyDescent="0.25">
      <c r="A25" s="16">
        <v>700</v>
      </c>
      <c r="B25" s="32" t="s">
        <v>48</v>
      </c>
      <c r="C25" s="33"/>
      <c r="D25" s="89" t="s">
        <v>32</v>
      </c>
      <c r="E25" s="90"/>
      <c r="F25" s="91"/>
      <c r="G25" s="16">
        <v>700</v>
      </c>
    </row>
    <row r="26" spans="1:7" ht="13.5" customHeight="1" x14ac:dyDescent="0.25">
      <c r="A26" s="29">
        <v>800</v>
      </c>
      <c r="B26" s="38" t="s">
        <v>49</v>
      </c>
      <c r="C26" s="36"/>
      <c r="D26" s="64" t="s">
        <v>32</v>
      </c>
      <c r="E26" s="92"/>
      <c r="F26" s="65"/>
      <c r="G26" s="29">
        <v>800</v>
      </c>
    </row>
    <row r="27" spans="1:7" ht="13.5" customHeight="1" x14ac:dyDescent="0.25">
      <c r="A27" s="31"/>
      <c r="B27" s="8" t="s">
        <v>165</v>
      </c>
      <c r="C27" s="9" t="s">
        <v>93</v>
      </c>
      <c r="D27" s="72" t="s">
        <v>90</v>
      </c>
      <c r="E27" s="73">
        <v>1000</v>
      </c>
      <c r="F27" s="74" t="s">
        <v>32</v>
      </c>
      <c r="G27" s="31" t="s">
        <v>147</v>
      </c>
    </row>
    <row r="28" spans="1:7" ht="13.5" customHeight="1" x14ac:dyDescent="0.25">
      <c r="A28" s="39"/>
      <c r="B28" s="8" t="s">
        <v>164</v>
      </c>
      <c r="C28" s="14" t="s">
        <v>95</v>
      </c>
      <c r="D28" s="87" t="s">
        <v>32</v>
      </c>
      <c r="E28" s="88"/>
      <c r="F28" s="15"/>
      <c r="G28" s="39" t="s">
        <v>147</v>
      </c>
    </row>
    <row r="29" spans="1:7" ht="13.5" customHeight="1" x14ac:dyDescent="0.25">
      <c r="A29" s="37">
        <v>900</v>
      </c>
      <c r="B29" s="40" t="s">
        <v>42</v>
      </c>
      <c r="C29" s="40"/>
      <c r="D29" s="93" t="s">
        <v>32</v>
      </c>
      <c r="E29" s="94"/>
      <c r="F29" s="19"/>
      <c r="G29" s="37">
        <v>900</v>
      </c>
    </row>
    <row r="30" spans="1:7" ht="110.25" customHeight="1" x14ac:dyDescent="0.25">
      <c r="A30" s="41">
        <v>1000</v>
      </c>
      <c r="B30" s="78" t="s">
        <v>184</v>
      </c>
      <c r="C30" s="79"/>
      <c r="D30" s="95" t="s">
        <v>32</v>
      </c>
      <c r="E30" s="96"/>
      <c r="F30" s="97"/>
      <c r="G30" s="41">
        <v>1000</v>
      </c>
    </row>
    <row r="31" spans="1:7" ht="8.25" customHeight="1" x14ac:dyDescent="0.25">
      <c r="A31" s="48"/>
      <c r="B31" s="49"/>
      <c r="C31" s="49"/>
      <c r="D31" s="42"/>
      <c r="E31" s="42"/>
      <c r="F31" s="42"/>
      <c r="G31" s="48"/>
    </row>
    <row r="32" spans="1:7" ht="15.75" x14ac:dyDescent="0.25">
      <c r="A32" s="6" t="s">
        <v>69</v>
      </c>
      <c r="B32" s="269" t="s">
        <v>50</v>
      </c>
      <c r="C32" s="270"/>
      <c r="D32" s="54"/>
      <c r="E32" s="55"/>
      <c r="F32" s="56"/>
      <c r="G32" s="6" t="s">
        <v>69</v>
      </c>
    </row>
    <row r="33" spans="1:7" ht="15.75" x14ac:dyDescent="0.25">
      <c r="A33" s="50">
        <v>100</v>
      </c>
      <c r="B33" s="51" t="s">
        <v>55</v>
      </c>
      <c r="C33" s="57"/>
      <c r="D33" s="271" t="s">
        <v>19</v>
      </c>
      <c r="E33" s="271"/>
      <c r="F33" s="271"/>
      <c r="G33" s="50">
        <v>100</v>
      </c>
    </row>
    <row r="34" spans="1:7" ht="15.75" x14ac:dyDescent="0.25">
      <c r="A34" s="52">
        <v>150</v>
      </c>
      <c r="B34" s="53" t="s">
        <v>64</v>
      </c>
      <c r="C34" s="56"/>
      <c r="D34" s="240" t="s">
        <v>19</v>
      </c>
      <c r="E34" s="240"/>
      <c r="F34" s="240"/>
      <c r="G34" s="52">
        <v>150</v>
      </c>
    </row>
    <row r="35" spans="1:7" ht="15.75" x14ac:dyDescent="0.25">
      <c r="A35" s="50">
        <v>250</v>
      </c>
      <c r="B35" s="51" t="s">
        <v>56</v>
      </c>
      <c r="C35" s="57"/>
      <c r="D35" s="271" t="s">
        <v>19</v>
      </c>
      <c r="E35" s="271"/>
      <c r="F35" s="271"/>
      <c r="G35" s="50">
        <v>250</v>
      </c>
    </row>
    <row r="36" spans="1:7" ht="15.75" x14ac:dyDescent="0.25">
      <c r="A36" s="52">
        <v>330</v>
      </c>
      <c r="B36" s="53" t="s">
        <v>57</v>
      </c>
      <c r="C36" s="56"/>
      <c r="D36" s="240" t="s">
        <v>19</v>
      </c>
      <c r="E36" s="240"/>
      <c r="F36" s="240"/>
      <c r="G36" s="52">
        <v>330</v>
      </c>
    </row>
    <row r="37" spans="1:7" ht="15.75" x14ac:dyDescent="0.25">
      <c r="A37" s="50">
        <v>350</v>
      </c>
      <c r="B37" s="51" t="s">
        <v>58</v>
      </c>
      <c r="C37" s="57"/>
      <c r="D37" s="271" t="s">
        <v>19</v>
      </c>
      <c r="E37" s="271"/>
      <c r="F37" s="271"/>
      <c r="G37" s="50">
        <v>350</v>
      </c>
    </row>
    <row r="38" spans="1:7" ht="15.75" x14ac:dyDescent="0.25">
      <c r="A38" s="52">
        <v>400</v>
      </c>
      <c r="B38" s="53" t="s">
        <v>59</v>
      </c>
      <c r="C38" s="56"/>
      <c r="D38" s="240" t="s">
        <v>19</v>
      </c>
      <c r="E38" s="240"/>
      <c r="F38" s="240"/>
      <c r="G38" s="52">
        <v>400</v>
      </c>
    </row>
    <row r="39" spans="1:7" ht="15.75" x14ac:dyDescent="0.25">
      <c r="A39" s="50">
        <v>500</v>
      </c>
      <c r="B39" s="51" t="s">
        <v>65</v>
      </c>
      <c r="C39" s="57"/>
      <c r="D39" s="271" t="s">
        <v>19</v>
      </c>
      <c r="E39" s="271"/>
      <c r="F39" s="271"/>
      <c r="G39" s="50">
        <v>500</v>
      </c>
    </row>
    <row r="40" spans="1:7" ht="15.75" x14ac:dyDescent="0.25">
      <c r="A40" s="52">
        <v>550</v>
      </c>
      <c r="B40" s="53" t="s">
        <v>60</v>
      </c>
      <c r="C40" s="56"/>
      <c r="D40" s="240" t="s">
        <v>19</v>
      </c>
      <c r="E40" s="240"/>
      <c r="F40" s="240"/>
      <c r="G40" s="52">
        <v>550</v>
      </c>
    </row>
    <row r="41" spans="1:7" ht="15.75" x14ac:dyDescent="0.25">
      <c r="A41" s="50">
        <v>600</v>
      </c>
      <c r="B41" s="51" t="s">
        <v>61</v>
      </c>
      <c r="C41" s="57"/>
      <c r="D41" s="271" t="s">
        <v>19</v>
      </c>
      <c r="E41" s="271"/>
      <c r="F41" s="271"/>
      <c r="G41" s="50">
        <v>600</v>
      </c>
    </row>
    <row r="42" spans="1:7" ht="15.75" x14ac:dyDescent="0.25">
      <c r="A42" s="52">
        <v>700</v>
      </c>
      <c r="B42" s="53" t="s">
        <v>62</v>
      </c>
      <c r="C42" s="56"/>
      <c r="D42" s="240" t="s">
        <v>19</v>
      </c>
      <c r="E42" s="240"/>
      <c r="F42" s="240"/>
      <c r="G42" s="52">
        <v>700</v>
      </c>
    </row>
    <row r="43" spans="1:7" ht="15.75" x14ac:dyDescent="0.25">
      <c r="A43" s="50">
        <v>750</v>
      </c>
      <c r="B43" s="51" t="s">
        <v>34</v>
      </c>
      <c r="C43" s="57"/>
      <c r="D43" s="271" t="s">
        <v>19</v>
      </c>
      <c r="E43" s="271"/>
      <c r="F43" s="271"/>
      <c r="G43" s="50">
        <v>750</v>
      </c>
    </row>
    <row r="44" spans="1:7" ht="15.75" x14ac:dyDescent="0.25">
      <c r="A44" s="52">
        <v>800</v>
      </c>
      <c r="B44" s="53" t="s">
        <v>180</v>
      </c>
      <c r="C44" s="56"/>
      <c r="D44" s="240" t="s">
        <v>19</v>
      </c>
      <c r="E44" s="240"/>
      <c r="F44" s="240"/>
      <c r="G44" s="52">
        <v>800</v>
      </c>
    </row>
    <row r="45" spans="1:7" ht="15.75" x14ac:dyDescent="0.25">
      <c r="A45" s="50">
        <v>900</v>
      </c>
      <c r="B45" s="51" t="s">
        <v>37</v>
      </c>
      <c r="C45" s="57"/>
      <c r="D45" s="271" t="s">
        <v>19</v>
      </c>
      <c r="E45" s="271"/>
      <c r="F45" s="271"/>
      <c r="G45" s="50">
        <v>900</v>
      </c>
    </row>
    <row r="46" spans="1:7" ht="31.5" customHeight="1" x14ac:dyDescent="0.25">
      <c r="A46" s="52">
        <v>1000</v>
      </c>
      <c r="B46" s="53" t="s">
        <v>70</v>
      </c>
      <c r="C46" s="80"/>
      <c r="D46" s="263" t="s">
        <v>19</v>
      </c>
      <c r="E46" s="263"/>
      <c r="F46" s="263"/>
      <c r="G46" s="52">
        <v>1000</v>
      </c>
    </row>
    <row r="47" spans="1:7" ht="15.75" x14ac:dyDescent="0.25">
      <c r="A47" s="50">
        <v>1400</v>
      </c>
      <c r="B47" s="51" t="s">
        <v>67</v>
      </c>
      <c r="C47" s="57"/>
      <c r="D47" s="271" t="s">
        <v>19</v>
      </c>
      <c r="E47" s="271"/>
      <c r="F47" s="271"/>
      <c r="G47" s="50">
        <v>1400</v>
      </c>
    </row>
    <row r="48" spans="1:7" ht="15.75" customHeight="1" x14ac:dyDescent="0.25">
      <c r="A48" s="52">
        <v>1500</v>
      </c>
      <c r="B48" s="53" t="s">
        <v>148</v>
      </c>
      <c r="C48" s="80"/>
      <c r="D48" s="240" t="s">
        <v>19</v>
      </c>
      <c r="E48" s="240"/>
      <c r="F48" s="240"/>
      <c r="G48" s="52">
        <v>1500</v>
      </c>
    </row>
    <row r="49" spans="1:7" ht="31.5" customHeight="1" x14ac:dyDescent="0.25">
      <c r="A49" s="50">
        <v>2000</v>
      </c>
      <c r="B49" s="51" t="s">
        <v>181</v>
      </c>
      <c r="C49" s="81"/>
      <c r="D49" s="272" t="s">
        <v>19</v>
      </c>
      <c r="E49" s="272"/>
      <c r="F49" s="272"/>
      <c r="G49" s="50">
        <v>2000</v>
      </c>
    </row>
    <row r="50" spans="1:7" ht="15.75" x14ac:dyDescent="0.25">
      <c r="A50" s="52">
        <v>2200</v>
      </c>
      <c r="B50" s="53" t="s">
        <v>63</v>
      </c>
      <c r="C50" s="56"/>
      <c r="D50" s="240" t="s">
        <v>19</v>
      </c>
      <c r="E50" s="240"/>
      <c r="F50" s="240"/>
      <c r="G50" s="52">
        <v>2200</v>
      </c>
    </row>
    <row r="52" spans="1:7" ht="15.75" x14ac:dyDescent="0.25">
      <c r="A52" s="6" t="s">
        <v>87</v>
      </c>
      <c r="B52" s="269" t="s">
        <v>50</v>
      </c>
      <c r="C52" s="270"/>
      <c r="D52" s="54"/>
      <c r="E52" s="55"/>
      <c r="F52" s="61"/>
      <c r="G52" s="6" t="s">
        <v>87</v>
      </c>
    </row>
    <row r="53" spans="1:7" ht="15" x14ac:dyDescent="0.25">
      <c r="A53" s="58">
        <v>5</v>
      </c>
      <c r="B53" s="59" t="s">
        <v>71</v>
      </c>
      <c r="C53" s="60"/>
      <c r="D53" s="265" t="s">
        <v>30</v>
      </c>
      <c r="E53" s="265"/>
      <c r="F53" s="265"/>
      <c r="G53" s="58">
        <v>5</v>
      </c>
    </row>
    <row r="54" spans="1:7" ht="15" x14ac:dyDescent="0.25">
      <c r="A54" s="62">
        <v>14</v>
      </c>
      <c r="B54" s="63" t="s">
        <v>72</v>
      </c>
      <c r="C54" s="61"/>
      <c r="D54" s="264" t="s">
        <v>30</v>
      </c>
      <c r="E54" s="264"/>
      <c r="F54" s="264"/>
      <c r="G54" s="62">
        <v>14</v>
      </c>
    </row>
    <row r="55" spans="1:7" ht="15" x14ac:dyDescent="0.25">
      <c r="A55" s="58">
        <v>20</v>
      </c>
      <c r="B55" s="59" t="s">
        <v>77</v>
      </c>
      <c r="C55" s="60"/>
      <c r="D55" s="265" t="s">
        <v>30</v>
      </c>
      <c r="E55" s="265"/>
      <c r="F55" s="265"/>
      <c r="G55" s="58">
        <v>20</v>
      </c>
    </row>
    <row r="56" spans="1:7" ht="15" x14ac:dyDescent="0.25">
      <c r="A56" s="62">
        <v>23</v>
      </c>
      <c r="B56" s="63" t="s">
        <v>73</v>
      </c>
      <c r="C56" s="61"/>
      <c r="D56" s="264" t="s">
        <v>30</v>
      </c>
      <c r="E56" s="264"/>
      <c r="F56" s="264"/>
      <c r="G56" s="62">
        <v>23</v>
      </c>
    </row>
    <row r="57" spans="1:7" ht="15" x14ac:dyDescent="0.25">
      <c r="A57" s="58">
        <v>24</v>
      </c>
      <c r="B57" s="59" t="s">
        <v>84</v>
      </c>
      <c r="C57" s="60"/>
      <c r="D57" s="265" t="s">
        <v>30</v>
      </c>
      <c r="E57" s="265"/>
      <c r="F57" s="265"/>
      <c r="G57" s="58">
        <v>24</v>
      </c>
    </row>
    <row r="58" spans="1:7" ht="15" x14ac:dyDescent="0.25">
      <c r="A58" s="62">
        <v>25</v>
      </c>
      <c r="B58" s="63" t="s">
        <v>85</v>
      </c>
      <c r="C58" s="61"/>
      <c r="D58" s="264" t="s">
        <v>30</v>
      </c>
      <c r="E58" s="264"/>
      <c r="F58" s="264"/>
      <c r="G58" s="62">
        <v>25</v>
      </c>
    </row>
    <row r="59" spans="1:7" ht="15" x14ac:dyDescent="0.25">
      <c r="A59" s="58">
        <v>29</v>
      </c>
      <c r="B59" s="59" t="s">
        <v>100</v>
      </c>
      <c r="C59" s="60"/>
      <c r="D59" s="265" t="s">
        <v>30</v>
      </c>
      <c r="E59" s="265"/>
      <c r="F59" s="265"/>
      <c r="G59" s="58">
        <v>29</v>
      </c>
    </row>
    <row r="60" spans="1:7" ht="15" x14ac:dyDescent="0.25">
      <c r="A60" s="62">
        <v>30</v>
      </c>
      <c r="B60" s="63" t="s">
        <v>79</v>
      </c>
      <c r="C60" s="61"/>
      <c r="D60" s="264" t="s">
        <v>30</v>
      </c>
      <c r="E60" s="264"/>
      <c r="F60" s="264"/>
      <c r="G60" s="62">
        <v>30</v>
      </c>
    </row>
    <row r="61" spans="1:7" ht="15" x14ac:dyDescent="0.25">
      <c r="A61" s="58">
        <v>40</v>
      </c>
      <c r="B61" s="59" t="s">
        <v>187</v>
      </c>
      <c r="C61" s="60"/>
      <c r="D61" s="265" t="s">
        <v>30</v>
      </c>
      <c r="E61" s="265"/>
      <c r="F61" s="265"/>
      <c r="G61" s="58">
        <v>40</v>
      </c>
    </row>
    <row r="62" spans="1:7" ht="15" customHeight="1" x14ac:dyDescent="0.25">
      <c r="A62" s="62">
        <v>50</v>
      </c>
      <c r="B62" s="83" t="s">
        <v>97</v>
      </c>
      <c r="C62" s="83"/>
      <c r="D62" s="264" t="s">
        <v>30</v>
      </c>
      <c r="E62" s="264"/>
      <c r="F62" s="264"/>
      <c r="G62" s="62">
        <v>50</v>
      </c>
    </row>
    <row r="63" spans="1:7" ht="44.25" customHeight="1" x14ac:dyDescent="0.25">
      <c r="A63" s="58">
        <v>60</v>
      </c>
      <c r="B63" s="82" t="s">
        <v>186</v>
      </c>
      <c r="C63" s="82"/>
      <c r="D63" s="268" t="s">
        <v>30</v>
      </c>
      <c r="E63" s="268"/>
      <c r="F63" s="268"/>
      <c r="G63" s="58">
        <v>60</v>
      </c>
    </row>
    <row r="64" spans="1:7" ht="15" x14ac:dyDescent="0.25">
      <c r="A64" s="62">
        <v>65</v>
      </c>
      <c r="B64" s="63" t="s">
        <v>98</v>
      </c>
      <c r="C64" s="61"/>
      <c r="D64" s="264" t="s">
        <v>30</v>
      </c>
      <c r="E64" s="264"/>
      <c r="F64" s="264"/>
      <c r="G64" s="62">
        <v>65</v>
      </c>
    </row>
    <row r="65" spans="1:7" ht="15" x14ac:dyDescent="0.25">
      <c r="A65" s="58">
        <v>66</v>
      </c>
      <c r="B65" s="59" t="s">
        <v>83</v>
      </c>
      <c r="C65" s="60"/>
      <c r="D65" s="265" t="s">
        <v>30</v>
      </c>
      <c r="E65" s="265"/>
      <c r="F65" s="265"/>
      <c r="G65" s="58">
        <v>66</v>
      </c>
    </row>
  </sheetData>
  <mergeCells count="33">
    <mergeCell ref="D64:F64"/>
    <mergeCell ref="D65:F65"/>
    <mergeCell ref="D57:F57"/>
    <mergeCell ref="D58:F58"/>
    <mergeCell ref="D59:F59"/>
    <mergeCell ref="D60:F60"/>
    <mergeCell ref="D61:F61"/>
    <mergeCell ref="D62:F62"/>
    <mergeCell ref="B52:C52"/>
    <mergeCell ref="D53:F53"/>
    <mergeCell ref="D54:F54"/>
    <mergeCell ref="D55:F55"/>
    <mergeCell ref="D63:F63"/>
    <mergeCell ref="D56:F56"/>
    <mergeCell ref="D46:F46"/>
    <mergeCell ref="D47:F47"/>
    <mergeCell ref="D48:F48"/>
    <mergeCell ref="D49:F49"/>
    <mergeCell ref="D50:F50"/>
    <mergeCell ref="B32:C32"/>
    <mergeCell ref="D33:F33"/>
    <mergeCell ref="D45:F45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</mergeCells>
  <pageMargins left="0.19685039370078741" right="0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B1" zoomScale="115" zoomScaleNormal="115" workbookViewId="0">
      <selection activeCell="P8" sqref="P8"/>
    </sheetView>
  </sheetViews>
  <sheetFormatPr defaultRowHeight="15" x14ac:dyDescent="0.25"/>
  <cols>
    <col min="1" max="1" width="0" hidden="1" customWidth="1"/>
    <col min="2" max="2" width="8.7109375" style="2" bestFit="1" customWidth="1"/>
    <col min="3" max="3" width="6.140625" style="178" customWidth="1"/>
    <col min="4" max="4" width="14.28515625" bestFit="1" customWidth="1"/>
    <col min="5" max="5" width="20.140625" style="178" bestFit="1" customWidth="1"/>
    <col min="6" max="6" width="5.5703125" style="178" customWidth="1"/>
    <col min="7" max="7" width="9.5703125" style="178" bestFit="1" customWidth="1"/>
    <col min="8" max="8" width="6.85546875" style="212" customWidth="1"/>
    <col min="9" max="9" width="10" style="178" customWidth="1"/>
    <col min="10" max="11" width="6.85546875" style="178" customWidth="1"/>
  </cols>
  <sheetData>
    <row r="1" spans="1:13" s="116" customFormat="1" ht="15.75" x14ac:dyDescent="0.25">
      <c r="B1" s="310" t="s">
        <v>50</v>
      </c>
      <c r="C1" s="312" t="s">
        <v>189</v>
      </c>
      <c r="D1" s="313"/>
      <c r="E1" s="313"/>
      <c r="F1" s="313"/>
      <c r="G1" s="314"/>
      <c r="H1" s="312" t="s">
        <v>190</v>
      </c>
      <c r="I1" s="314"/>
      <c r="J1" s="312" t="s">
        <v>191</v>
      </c>
      <c r="K1" s="314"/>
      <c r="L1" s="117"/>
      <c r="M1" s="117"/>
    </row>
    <row r="2" spans="1:13" ht="15.75" x14ac:dyDescent="0.25">
      <c r="A2" s="100" t="s">
        <v>177</v>
      </c>
      <c r="B2" s="311"/>
      <c r="C2" s="121" t="s">
        <v>162</v>
      </c>
      <c r="D2" s="123" t="s">
        <v>51</v>
      </c>
      <c r="E2" s="124" t="s">
        <v>52</v>
      </c>
      <c r="F2" s="124" t="s">
        <v>33</v>
      </c>
      <c r="G2" s="135" t="s">
        <v>53</v>
      </c>
      <c r="H2" s="186" t="s">
        <v>178</v>
      </c>
      <c r="I2" s="135"/>
      <c r="J2" s="124" t="s">
        <v>188</v>
      </c>
      <c r="K2" s="135"/>
      <c r="L2" s="102"/>
      <c r="M2" s="102"/>
    </row>
    <row r="3" spans="1:13" x14ac:dyDescent="0.25">
      <c r="A3" t="s">
        <v>140</v>
      </c>
      <c r="B3" s="136" t="s">
        <v>140</v>
      </c>
      <c r="C3" s="175">
        <f>VLOOKUP("*"&amp;A3&amp;"*",all!$B$2:$G$30,6,FALSE)</f>
        <v>1000</v>
      </c>
      <c r="D3" s="315" t="s">
        <v>32</v>
      </c>
      <c r="E3" s="316"/>
      <c r="F3" s="316"/>
      <c r="G3" s="317"/>
      <c r="H3" s="210">
        <f>VLOOKUP("*"&amp;A3&amp;"*",all!$B$33:$G$50,6,FALSE)</f>
        <v>2000</v>
      </c>
      <c r="I3" s="175" t="str">
        <f>VLOOKUP("*"&amp;A3&amp;"*",all!$B$33:$G$50,3,FALSE)</f>
        <v>chylózní</v>
      </c>
      <c r="J3" s="188">
        <f>VLOOKUP("*"&amp;A3&amp;"*",all!$B$53:$G$65,6,FALSE)</f>
        <v>66</v>
      </c>
      <c r="K3" s="176" t="str">
        <f>VLOOKUP("*"&amp;A3&amp;"*",all!$B$53:$G$65,3,FALSE)</f>
        <v>ikter.</v>
      </c>
      <c r="L3" s="102"/>
      <c r="M3" s="102"/>
    </row>
    <row r="4" spans="1:13" x14ac:dyDescent="0.25">
      <c r="A4" t="s">
        <v>71</v>
      </c>
      <c r="B4" s="137" t="s">
        <v>71</v>
      </c>
      <c r="C4" s="175">
        <f>VLOOKUP("*"&amp;A4&amp;"*",all!$B$2:$G$30,6,FALSE)</f>
        <v>1000</v>
      </c>
      <c r="D4" s="300" t="s">
        <v>32</v>
      </c>
      <c r="E4" s="301"/>
      <c r="F4" s="301"/>
      <c r="G4" s="302"/>
      <c r="H4" s="210">
        <f>VLOOKUP("*"&amp;A4&amp;"*",all!$B$33:$G$50,6,FALSE)</f>
        <v>1500</v>
      </c>
      <c r="I4" s="175" t="str">
        <f>VLOOKUP("*"&amp;A4&amp;"*",all!$B$33:$G$50,3,FALSE)</f>
        <v>chylózní</v>
      </c>
      <c r="J4" s="185">
        <f>VLOOKUP("*"&amp;A4&amp;"*",all!$B$53:$G$65,6,FALSE)</f>
        <v>5</v>
      </c>
      <c r="K4" s="175" t="str">
        <f>VLOOKUP("*"&amp;A4&amp;"*",all!$B$53:$G$65,3,FALSE)</f>
        <v>ikter.</v>
      </c>
      <c r="L4" s="102"/>
      <c r="M4" s="102"/>
    </row>
    <row r="5" spans="1:13" x14ac:dyDescent="0.25">
      <c r="A5" t="s">
        <v>139</v>
      </c>
      <c r="B5" s="137" t="s">
        <v>139</v>
      </c>
      <c r="C5" s="175">
        <f>VLOOKUP("*"&amp;A5&amp;"*",all!$B$2:$G$30,6,FALSE)</f>
        <v>1000</v>
      </c>
      <c r="D5" s="300" t="s">
        <v>32</v>
      </c>
      <c r="E5" s="301"/>
      <c r="F5" s="301"/>
      <c r="G5" s="302"/>
      <c r="H5" s="210">
        <f>VLOOKUP("*"&amp;A5&amp;"*",all!$B$33:$G$50,6,FALSE)</f>
        <v>1500</v>
      </c>
      <c r="I5" s="175" t="str">
        <f>VLOOKUP("*"&amp;A5&amp;"*",all!$B$33:$G$50,3,FALSE)</f>
        <v>chylózní</v>
      </c>
      <c r="J5" s="185">
        <f>VLOOKUP("*"&amp;A5&amp;"*",all!$B$53:$G$65,6,FALSE)</f>
        <v>30</v>
      </c>
      <c r="K5" s="175" t="str">
        <f>VLOOKUP("*"&amp;A5&amp;"*",all!$B$53:$G$65,3,FALSE)</f>
        <v>ikter.</v>
      </c>
      <c r="L5" s="102"/>
      <c r="M5" s="102"/>
    </row>
    <row r="6" spans="1:13" x14ac:dyDescent="0.25">
      <c r="A6" t="s">
        <v>143</v>
      </c>
      <c r="B6" s="137" t="s">
        <v>143</v>
      </c>
      <c r="C6" s="175">
        <f>VLOOKUP("*"&amp;A6&amp;"*",all!$B$2:$G$30,6,FALSE)</f>
        <v>1000</v>
      </c>
      <c r="D6" s="300" t="s">
        <v>32</v>
      </c>
      <c r="E6" s="301"/>
      <c r="F6" s="301"/>
      <c r="G6" s="302"/>
      <c r="H6" s="210">
        <f>VLOOKUP("*"&amp;A6&amp;"*",all!$B$33:$G$50,6,FALSE)</f>
        <v>2000</v>
      </c>
      <c r="I6" s="175" t="str">
        <f>VLOOKUP("*"&amp;A6&amp;"*",all!$B$33:$G$50,3,FALSE)</f>
        <v>chylózní</v>
      </c>
      <c r="J6" s="185">
        <f>VLOOKUP("*"&amp;A6&amp;"*",all!$B$53:$G$65,6,FALSE)</f>
        <v>66</v>
      </c>
      <c r="K6" s="175" t="str">
        <f>VLOOKUP("*"&amp;A6&amp;"*",all!$B$53:$G$65,3,FALSE)</f>
        <v>ikter.</v>
      </c>
      <c r="L6" s="102"/>
      <c r="M6" s="102"/>
    </row>
    <row r="7" spans="1:13" x14ac:dyDescent="0.25">
      <c r="A7" t="s">
        <v>60</v>
      </c>
      <c r="B7" s="137" t="s">
        <v>60</v>
      </c>
      <c r="C7" s="175">
        <f>VLOOKUP("*"&amp;A7&amp;"*",all!$B$2:$G$30,6,FALSE)</f>
        <v>1000</v>
      </c>
      <c r="D7" s="300" t="s">
        <v>32</v>
      </c>
      <c r="E7" s="301"/>
      <c r="F7" s="301"/>
      <c r="G7" s="302"/>
      <c r="H7" s="210">
        <f>VLOOKUP("*"&amp;A7&amp;"*",all!$B$33:$G$50,6,FALSE)</f>
        <v>550</v>
      </c>
      <c r="I7" s="175" t="str">
        <f>VLOOKUP("*"&amp;A7&amp;"*",all!$B$33:$G$50,3,FALSE)</f>
        <v>chylózní</v>
      </c>
      <c r="J7" s="185">
        <f>VLOOKUP("*"&amp;A7&amp;"*",all!$B$53:$G$65,6,FALSE)</f>
        <v>60</v>
      </c>
      <c r="K7" s="175" t="str">
        <f>VLOOKUP("*"&amp;A7&amp;"*",all!$B$53:$G$65,3,FALSE)</f>
        <v>ikter.</v>
      </c>
      <c r="L7" s="102"/>
      <c r="M7" s="102"/>
    </row>
    <row r="8" spans="1:13" x14ac:dyDescent="0.25">
      <c r="A8" t="s">
        <v>101</v>
      </c>
      <c r="B8" s="296" t="s">
        <v>101</v>
      </c>
      <c r="C8" s="273">
        <f>VLOOKUP("*"&amp;A8&amp;"*",all!$B$2:$G$30,6,FALSE)</f>
        <v>200</v>
      </c>
      <c r="D8" s="112" t="str">
        <f>VLOOKUP("*"&amp;A8&amp;"*",all!$B$2:$G$30,2,FALSE)</f>
        <v>≤ 30D</v>
      </c>
      <c r="E8" s="173" t="str">
        <f>VLOOKUP("*"&amp;A8&amp;"*",all!$B$2:$G$30,3,FALSE)</f>
        <v>pozn. ovl. hemolýzou</v>
      </c>
      <c r="F8" s="173">
        <f>VLOOKUP("*"&amp;A8&amp;"*",all!$B$2:$G$30,4,FALSE)</f>
        <v>300</v>
      </c>
      <c r="G8" s="173" t="str">
        <f>VLOOKUP("*"&amp;A8&amp;"*",all!$B$2:$G$30,5,FALSE)</f>
        <v>hemolýza</v>
      </c>
      <c r="H8" s="273">
        <f>VLOOKUP("*"&amp;A8&amp;"*",all!$B$33:$G$50,6,FALSE)</f>
        <v>2000</v>
      </c>
      <c r="I8" s="273" t="str">
        <f>VLOOKUP("*"&amp;A8&amp;"*",all!$B$33:$G$50,3,FALSE)</f>
        <v>chylózní</v>
      </c>
      <c r="J8" s="303">
        <f>VLOOKUP("*"&amp;A8&amp;"*",all!$B$53:$G$65,6,FALSE)</f>
        <v>60</v>
      </c>
      <c r="K8" s="273" t="str">
        <f>VLOOKUP("*"&amp;A8&amp;"*",all!$B$53:$G$65,3,FALSE)</f>
        <v>ikter.</v>
      </c>
      <c r="L8" s="102"/>
      <c r="M8" s="102"/>
    </row>
    <row r="9" spans="1:13" x14ac:dyDescent="0.25">
      <c r="A9" t="s">
        <v>163</v>
      </c>
      <c r="B9" s="298"/>
      <c r="C9" s="274"/>
      <c r="D9" s="109" t="str">
        <f>VLOOKUP("*"&amp;A9&amp;"*",all!$B$2:$G$30,2,FALSE)</f>
        <v>&gt; 31D</v>
      </c>
      <c r="E9" s="306" t="str">
        <f>VLOOKUP("*"&amp;A9&amp;"*",all!$B$2:$G$30,3,FALSE)</f>
        <v>hemolýza</v>
      </c>
      <c r="F9" s="307"/>
      <c r="G9" s="308"/>
      <c r="H9" s="274"/>
      <c r="I9" s="274"/>
      <c r="J9" s="305"/>
      <c r="K9" s="274"/>
      <c r="L9" s="102"/>
      <c r="M9" s="102"/>
    </row>
    <row r="10" spans="1:13" x14ac:dyDescent="0.25">
      <c r="A10" t="s">
        <v>111</v>
      </c>
      <c r="B10" s="137" t="s">
        <v>111</v>
      </c>
      <c r="C10" s="175">
        <f>VLOOKUP("*"&amp;A10&amp;"*",all!$B$2:$G$30,6,FALSE)</f>
        <v>1000</v>
      </c>
      <c r="D10" s="300" t="s">
        <v>32</v>
      </c>
      <c r="E10" s="301"/>
      <c r="F10" s="301"/>
      <c r="G10" s="302"/>
      <c r="H10" s="210">
        <f>VLOOKUP("*"&amp;A10&amp;"*",all!$B$33:$G$50,6,FALSE)</f>
        <v>150</v>
      </c>
      <c r="I10" s="175" t="str">
        <f>VLOOKUP("*"&amp;A10&amp;"*",all!$B$33:$G$50,3,FALSE)</f>
        <v>chylózní</v>
      </c>
      <c r="J10" s="185">
        <f>VLOOKUP("*"&amp;A10&amp;"*",all!$B$53:$G$65,6,FALSE)</f>
        <v>60</v>
      </c>
      <c r="K10" s="175" t="str">
        <f>VLOOKUP("*"&amp;A10&amp;"*",all!$B$53:$G$65,3,FALSE)</f>
        <v>ikter.</v>
      </c>
      <c r="L10" s="102"/>
      <c r="M10" s="102"/>
    </row>
    <row r="11" spans="1:13" x14ac:dyDescent="0.25">
      <c r="A11" t="s">
        <v>146</v>
      </c>
      <c r="B11" s="137" t="s">
        <v>146</v>
      </c>
      <c r="C11" s="175">
        <f>VLOOKUP("*"&amp;A11&amp;"*",all!$B$2:$G$30,6,FALSE)</f>
        <v>1000</v>
      </c>
      <c r="D11" s="300" t="s">
        <v>32</v>
      </c>
      <c r="E11" s="301"/>
      <c r="F11" s="301"/>
      <c r="G11" s="302"/>
      <c r="H11" s="210">
        <f>VLOOKUP("*"&amp;A11&amp;"*",all!$B$33:$G$50,6,FALSE)</f>
        <v>1000</v>
      </c>
      <c r="I11" s="175" t="str">
        <f>VLOOKUP("*"&amp;A11&amp;"*",all!$B$33:$G$50,3,FALSE)</f>
        <v>chylózní</v>
      </c>
      <c r="J11" s="185">
        <f>VLOOKUP("*"&amp;A11&amp;"*",all!$B$53:$G$65,6,FALSE)</f>
        <v>50</v>
      </c>
      <c r="K11" s="175" t="str">
        <f>VLOOKUP("*"&amp;A11&amp;"*",all!$B$53:$G$65,3,FALSE)</f>
        <v>ikter.</v>
      </c>
      <c r="L11" s="102"/>
      <c r="M11" s="102"/>
    </row>
    <row r="12" spans="1:13" x14ac:dyDescent="0.25">
      <c r="A12" t="s">
        <v>103</v>
      </c>
      <c r="B12" s="137" t="s">
        <v>103</v>
      </c>
      <c r="C12" s="175">
        <f>VLOOKUP("*"&amp;A12&amp;"*",all!$B$2:$G$30,6,FALSE)</f>
        <v>500</v>
      </c>
      <c r="D12" s="300" t="s">
        <v>32</v>
      </c>
      <c r="E12" s="301"/>
      <c r="F12" s="301"/>
      <c r="G12" s="302"/>
      <c r="H12" s="210">
        <f>VLOOKUP("*"&amp;A12&amp;"*",all!$B$33:$G$50,6,FALSE)</f>
        <v>1500</v>
      </c>
      <c r="I12" s="175" t="str">
        <f>VLOOKUP("*"&amp;A12&amp;"*",all!$B$33:$G$50,3,FALSE)</f>
        <v>chylózní</v>
      </c>
      <c r="J12" s="185">
        <f>VLOOKUP("*"&amp;A12&amp;"*",all!$B$53:$G$65,6,FALSE)</f>
        <v>60</v>
      </c>
      <c r="K12" s="175" t="str">
        <f>VLOOKUP("*"&amp;A12&amp;"*",all!$B$53:$G$65,3,FALSE)</f>
        <v>ikter.</v>
      </c>
      <c r="L12" s="102"/>
      <c r="M12" s="102"/>
    </row>
    <row r="13" spans="1:13" x14ac:dyDescent="0.25">
      <c r="A13" t="s">
        <v>126</v>
      </c>
      <c r="B13" s="137" t="s">
        <v>126</v>
      </c>
      <c r="C13" s="175">
        <f>VLOOKUP("*"&amp;A13&amp;"*",all!$B$2:$G$30,6,FALSE)</f>
        <v>1000</v>
      </c>
      <c r="D13" s="300" t="s">
        <v>32</v>
      </c>
      <c r="E13" s="301"/>
      <c r="F13" s="301"/>
      <c r="G13" s="302"/>
      <c r="H13" s="210">
        <f>VLOOKUP("*"&amp;A13&amp;"*",all!$B$33:$G$50,6,FALSE)</f>
        <v>1000</v>
      </c>
      <c r="I13" s="175" t="str">
        <f>VLOOKUP("*"&amp;A13&amp;"*",all!$B$33:$G$50,3,FALSE)</f>
        <v>chylózní</v>
      </c>
      <c r="J13" s="185">
        <f>VLOOKUP("*"&amp;A13&amp;"*",all!$B$53:$G$65,6,FALSE)</f>
        <v>60</v>
      </c>
      <c r="K13" s="175" t="str">
        <f>VLOOKUP("*"&amp;A13&amp;"*",all!$B$53:$G$65,3,FALSE)</f>
        <v>ikter.</v>
      </c>
      <c r="L13" s="102"/>
      <c r="M13" s="102"/>
    </row>
    <row r="14" spans="1:13" x14ac:dyDescent="0.25">
      <c r="A14" t="s">
        <v>127</v>
      </c>
      <c r="B14" s="137" t="s">
        <v>127</v>
      </c>
      <c r="C14" s="175">
        <f>VLOOKUP("*"&amp;A14&amp;"*",all!$B$2:$G$30,6,FALSE)</f>
        <v>1000</v>
      </c>
      <c r="D14" s="300" t="s">
        <v>32</v>
      </c>
      <c r="E14" s="301"/>
      <c r="F14" s="301"/>
      <c r="G14" s="302"/>
      <c r="H14" s="210">
        <f>VLOOKUP("*"&amp;A14&amp;"*",all!$B$33:$G$50,6,FALSE)</f>
        <v>1000</v>
      </c>
      <c r="I14" s="175" t="str">
        <f>VLOOKUP("*"&amp;A14&amp;"*",all!$B$33:$G$50,3,FALSE)</f>
        <v>chylózní</v>
      </c>
      <c r="J14" s="185">
        <f>VLOOKUP("*"&amp;A14&amp;"*",all!$B$53:$G$65,6,FALSE)</f>
        <v>60</v>
      </c>
      <c r="K14" s="175" t="str">
        <f>VLOOKUP("*"&amp;A14&amp;"*",all!$B$53:$G$65,3,FALSE)</f>
        <v>ikter.</v>
      </c>
      <c r="L14" s="102"/>
      <c r="M14" s="102"/>
    </row>
    <row r="15" spans="1:13" x14ac:dyDescent="0.25">
      <c r="A15" t="s">
        <v>38</v>
      </c>
      <c r="B15" s="296" t="s">
        <v>38</v>
      </c>
      <c r="C15" s="273">
        <f>VLOOKUP("*"&amp;A15&amp;"*",all!$B$2:$G$30,6,FALSE)</f>
        <v>40</v>
      </c>
      <c r="D15" s="168" t="str">
        <f>VLOOKUP("*"&amp;A15&amp;"*",all!$B$2:$G$30,2,FALSE)</f>
        <v>v RM</v>
      </c>
      <c r="E15" s="173" t="str">
        <f>VLOOKUP("*"&amp;A15&amp;"*",all!$B$2:$G$30,3,FALSE)</f>
        <v>rozp. ↑ hemolýzou</v>
      </c>
      <c r="F15" s="173">
        <f>VLOOKUP("*"&amp;A15&amp;"*",all!$B$2:$G$30,4,FALSE)</f>
        <v>1000</v>
      </c>
      <c r="G15" s="173" t="str">
        <f>VLOOKUP("*"&amp;A15&amp;"*",all!$B$2:$G$30,5,FALSE)</f>
        <v>hemolýza</v>
      </c>
      <c r="H15" s="273">
        <f>VLOOKUP("*"&amp;A15&amp;"*",all!$B$33:$G$50,6,FALSE)</f>
        <v>150</v>
      </c>
      <c r="I15" s="273" t="str">
        <f>VLOOKUP("*"&amp;A15&amp;"*",all!$B$33:$G$50,3,FALSE)</f>
        <v>chylózní</v>
      </c>
      <c r="J15" s="303">
        <f>VLOOKUP("*"&amp;A15&amp;"*",all!$B$53:$G$65,6,FALSE)</f>
        <v>60</v>
      </c>
      <c r="K15" s="273" t="str">
        <f>VLOOKUP("*"&amp;A15&amp;"*",all!$B$53:$G$65,3,FALSE)</f>
        <v>ikter.</v>
      </c>
      <c r="L15" s="102"/>
      <c r="M15" s="102"/>
    </row>
    <row r="16" spans="1:13" x14ac:dyDescent="0.25">
      <c r="A16" t="s">
        <v>154</v>
      </c>
      <c r="B16" s="297"/>
      <c r="C16" s="299"/>
      <c r="D16" s="169" t="str">
        <f>VLOOKUP("*"&amp;A16&amp;"*",all!$B$2:$G$30,2,FALSE)</f>
        <v>x RM, ≤ 30D</v>
      </c>
      <c r="E16" s="174" t="str">
        <f>VLOOKUP("*"&amp;A16&amp;"*",all!$B$2:$G$30,3,FALSE)</f>
        <v>rozp. ↑ hemolýzou</v>
      </c>
      <c r="F16" s="174">
        <f>VLOOKUP("*"&amp;A16&amp;"*",all!$B$2:$G$30,4,FALSE)</f>
        <v>300</v>
      </c>
      <c r="G16" s="174" t="str">
        <f>VLOOKUP("*"&amp;A16&amp;"*",all!$B$2:$G$30,5,FALSE)</f>
        <v>hemolýza</v>
      </c>
      <c r="H16" s="299"/>
      <c r="I16" s="299"/>
      <c r="J16" s="304"/>
      <c r="K16" s="299"/>
      <c r="L16" s="102"/>
      <c r="M16" s="102"/>
    </row>
    <row r="17" spans="1:13" x14ac:dyDescent="0.25">
      <c r="A17" t="s">
        <v>155</v>
      </c>
      <c r="B17" s="297"/>
      <c r="C17" s="309"/>
      <c r="D17" s="170" t="str">
        <f>VLOOKUP("*"&amp;A17&amp;"*",all!$B$2:$G$30,2,FALSE)</f>
        <v>x RM, 31D-6R</v>
      </c>
      <c r="E17" s="174" t="str">
        <f>VLOOKUP("*"&amp;A17&amp;"*",all!$B$2:$G$30,3,FALSE)</f>
        <v>rozp. ↑ hemolýzou</v>
      </c>
      <c r="F17" s="174">
        <f>VLOOKUP("*"&amp;A17&amp;"*",all!$B$2:$G$30,4,FALSE)</f>
        <v>200</v>
      </c>
      <c r="G17" s="174" t="str">
        <f>VLOOKUP("*"&amp;A17&amp;"*",all!$B$2:$G$30,5,FALSE)</f>
        <v>hemolýza</v>
      </c>
      <c r="H17" s="304"/>
      <c r="I17" s="299"/>
      <c r="J17" s="304"/>
      <c r="K17" s="299"/>
      <c r="L17" s="102"/>
      <c r="M17" s="102"/>
    </row>
    <row r="18" spans="1:13" x14ac:dyDescent="0.25">
      <c r="A18" t="s">
        <v>156</v>
      </c>
      <c r="B18" s="298"/>
      <c r="C18" s="274"/>
      <c r="D18" s="109" t="str">
        <f>VLOOKUP("*"&amp;A18&amp;"*",all!$B$2:$G$30,2,FALSE)</f>
        <v>x RM, &gt; 6R</v>
      </c>
      <c r="E18" s="306" t="str">
        <f>VLOOKUP("*"&amp;A18&amp;"*",all!$B$2:$G$30,3,FALSE)</f>
        <v>hemolýza</v>
      </c>
      <c r="F18" s="307"/>
      <c r="G18" s="308"/>
      <c r="H18" s="274"/>
      <c r="I18" s="274"/>
      <c r="J18" s="305"/>
      <c r="K18" s="274"/>
      <c r="L18" s="102"/>
      <c r="M18" s="102"/>
    </row>
    <row r="19" spans="1:13" x14ac:dyDescent="0.25">
      <c r="A19" t="s">
        <v>124</v>
      </c>
      <c r="B19" s="137" t="s">
        <v>124</v>
      </c>
      <c r="C19" s="175">
        <f>VLOOKUP("*"&amp;A19&amp;"*",all!$B$2:$G$30,6,FALSE)</f>
        <v>1000</v>
      </c>
      <c r="D19" s="300" t="s">
        <v>32</v>
      </c>
      <c r="E19" s="301"/>
      <c r="F19" s="301"/>
      <c r="G19" s="302"/>
      <c r="H19" s="210">
        <f>VLOOKUP("*"&amp;A19&amp;"*",all!$B$33:$G$50,6,FALSE)</f>
        <v>1000</v>
      </c>
      <c r="I19" s="175" t="str">
        <f>VLOOKUP("*"&amp;A19&amp;"*",all!$B$33:$G$50,3,FALSE)</f>
        <v>chylózní</v>
      </c>
      <c r="J19" s="185">
        <f>VLOOKUP("*"&amp;A19&amp;"*",all!$B$53:$G$65,6,FALSE)</f>
        <v>60</v>
      </c>
      <c r="K19" s="175" t="str">
        <f>VLOOKUP("*"&amp;A19&amp;"*",all!$B$53:$G$65,3,FALSE)</f>
        <v>ikter.</v>
      </c>
      <c r="L19" s="102"/>
      <c r="M19" s="102"/>
    </row>
    <row r="20" spans="1:13" x14ac:dyDescent="0.25">
      <c r="A20" t="s">
        <v>165</v>
      </c>
      <c r="B20" s="296" t="s">
        <v>41</v>
      </c>
      <c r="C20" s="273" t="str">
        <f>VLOOKUP("*"&amp;A20&amp;"*",all!$B$2:$G$30,6,FALSE)</f>
        <v>800</v>
      </c>
      <c r="D20" s="168" t="str">
        <f>VLOOKUP("*"&amp;A20&amp;"*",all!$B$2:$G$30,2,FALSE)</f>
        <v>≤ 30D</v>
      </c>
      <c r="E20" s="173" t="str">
        <f>VLOOKUP("*"&amp;A20&amp;"*",all!$B$2:$G$30,3,FALSE)</f>
        <v>pozn. ovl. hemolýzou</v>
      </c>
      <c r="F20" s="173">
        <f>VLOOKUP("*"&amp;A20&amp;"*",all!$B$2:$G$30,4,FALSE)</f>
        <v>1000</v>
      </c>
      <c r="G20" s="173" t="str">
        <f>VLOOKUP("*"&amp;A20&amp;"*",all!$B$2:$G$30,5,FALSE)</f>
        <v>hemolýza</v>
      </c>
      <c r="H20" s="273">
        <v>1000</v>
      </c>
      <c r="I20" s="273" t="s">
        <v>19</v>
      </c>
      <c r="J20" s="318" t="e">
        <f>VLOOKUP("*"&amp;A20&amp;"*",all!$B$53:$G$65,6,FALSE)</f>
        <v>#N/A</v>
      </c>
      <c r="K20" s="319"/>
      <c r="L20" s="102"/>
      <c r="M20" s="102"/>
    </row>
    <row r="21" spans="1:13" x14ac:dyDescent="0.25">
      <c r="A21" t="s">
        <v>164</v>
      </c>
      <c r="B21" s="298"/>
      <c r="C21" s="274"/>
      <c r="D21" s="109" t="str">
        <f>VLOOKUP("*"&amp;A21&amp;"*",all!$B$2:$G$30,2,FALSE)</f>
        <v>&gt; 31D</v>
      </c>
      <c r="E21" s="306" t="str">
        <f>VLOOKUP("*"&amp;A21&amp;"*",all!$B$2:$G$30,3,FALSE)</f>
        <v>hemolýza</v>
      </c>
      <c r="F21" s="307"/>
      <c r="G21" s="308"/>
      <c r="H21" s="274"/>
      <c r="I21" s="274"/>
      <c r="J21" s="320"/>
      <c r="K21" s="321"/>
      <c r="L21" s="102"/>
      <c r="M21" s="102"/>
    </row>
    <row r="22" spans="1:13" x14ac:dyDescent="0.25">
      <c r="A22" t="s">
        <v>34</v>
      </c>
      <c r="B22" s="296" t="s">
        <v>34</v>
      </c>
      <c r="C22" s="273">
        <f>VLOOKUP("*"&amp;A22&amp;"*",all!$B$2:$G$30,6,FALSE)</f>
        <v>25</v>
      </c>
      <c r="D22" s="168" t="str">
        <f>VLOOKUP("*"&amp;A22&amp;"*",all!$B$2:$G$30,2,FALSE)</f>
        <v>≤ 30D</v>
      </c>
      <c r="E22" s="173" t="str">
        <f>VLOOKUP("*"&amp;A22&amp;"*",all!$B$2:$G$30,3,FALSE)</f>
        <v>pozn. ↓ hemolýzou</v>
      </c>
      <c r="F22" s="173">
        <f>VLOOKUP("*"&amp;A22&amp;"*",all!$B$2:$G$30,4,FALSE)</f>
        <v>300</v>
      </c>
      <c r="G22" s="173" t="str">
        <f>VLOOKUP("*"&amp;A22&amp;"*",all!$B$2:$G$30,5,FALSE)</f>
        <v>hemolýza</v>
      </c>
      <c r="H22" s="273">
        <f>VLOOKUP("*"&amp;A22&amp;"*",all!$B$33:$G$50,6,FALSE)</f>
        <v>750</v>
      </c>
      <c r="I22" s="273" t="str">
        <f>VLOOKUP("*"&amp;A22&amp;"*",all!$B$33:$G$50,3,FALSE)</f>
        <v>chylózní</v>
      </c>
      <c r="J22" s="318" t="e">
        <f>VLOOKUP("*"&amp;A22&amp;"*",all!$B$53:$G$65,6,FALSE)</f>
        <v>#N/A</v>
      </c>
      <c r="K22" s="319"/>
      <c r="L22" s="102"/>
      <c r="M22" s="102"/>
    </row>
    <row r="23" spans="1:13" x14ac:dyDescent="0.25">
      <c r="A23" t="s">
        <v>153</v>
      </c>
      <c r="B23" s="297"/>
      <c r="C23" s="299"/>
      <c r="D23" s="169" t="str">
        <f>VLOOKUP("*"&amp;A23&amp;"*",all!$B$2:$G$30,2,FALSE)</f>
        <v>31D-6R</v>
      </c>
      <c r="E23" s="174" t="str">
        <f>VLOOKUP("*"&amp;A23&amp;"*",all!$B$2:$G$30,3,FALSE)</f>
        <v>pozn. ↓ hemolýzou</v>
      </c>
      <c r="F23" s="174">
        <f>VLOOKUP("*"&amp;A23&amp;"*",all!$B$2:$G$30,4,FALSE)</f>
        <v>200</v>
      </c>
      <c r="G23" s="174" t="str">
        <f>VLOOKUP("*"&amp;A23&amp;"*",all!$B$2:$G$30,5,FALSE)</f>
        <v>hemolýza</v>
      </c>
      <c r="H23" s="299"/>
      <c r="I23" s="299"/>
      <c r="J23" s="322"/>
      <c r="K23" s="323"/>
      <c r="L23" s="102"/>
      <c r="M23" s="102"/>
    </row>
    <row r="24" spans="1:13" x14ac:dyDescent="0.25">
      <c r="A24" t="s">
        <v>166</v>
      </c>
      <c r="B24" s="298"/>
      <c r="C24" s="274"/>
      <c r="D24" s="109" t="str">
        <f>VLOOKUP("*"&amp;A24&amp;"*",all!$B$2:$G$30,2,FALSE)</f>
        <v>&gt; 6R</v>
      </c>
      <c r="E24" s="306" t="str">
        <f>VLOOKUP("*"&amp;A24&amp;"*",all!$B$2:$G$30,3,FALSE)</f>
        <v>hemolýza</v>
      </c>
      <c r="F24" s="307"/>
      <c r="G24" s="308"/>
      <c r="H24" s="274"/>
      <c r="I24" s="274"/>
      <c r="J24" s="320"/>
      <c r="K24" s="321"/>
      <c r="L24" s="102"/>
      <c r="M24" s="102"/>
    </row>
    <row r="25" spans="1:13" x14ac:dyDescent="0.25">
      <c r="A25" t="s">
        <v>117</v>
      </c>
      <c r="B25" s="137" t="s">
        <v>117</v>
      </c>
      <c r="C25" s="175">
        <f>VLOOKUP("*"&amp;A25&amp;"*",all!$B$2:$G$30,6,FALSE)</f>
        <v>1000</v>
      </c>
      <c r="D25" s="300" t="s">
        <v>32</v>
      </c>
      <c r="E25" s="301"/>
      <c r="F25" s="301"/>
      <c r="G25" s="302"/>
      <c r="H25" s="210">
        <f>VLOOKUP("*"&amp;A25&amp;"*",all!$B$33:$G$50,6,FALSE)</f>
        <v>1000</v>
      </c>
      <c r="I25" s="175" t="str">
        <f>VLOOKUP("*"&amp;A25&amp;"*",all!$B$33:$G$50,3,FALSE)</f>
        <v>chylózní</v>
      </c>
      <c r="J25" s="185">
        <f>VLOOKUP("*"&amp;A25&amp;"*",all!$B$53:$G$65,6,FALSE)</f>
        <v>60</v>
      </c>
      <c r="K25" s="175" t="str">
        <f>VLOOKUP("*"&amp;A25&amp;"*",all!$B$53:$G$65,3,FALSE)</f>
        <v>ikter.</v>
      </c>
      <c r="L25" s="102"/>
      <c r="M25" s="102"/>
    </row>
    <row r="26" spans="1:13" x14ac:dyDescent="0.25">
      <c r="A26" t="s">
        <v>99</v>
      </c>
      <c r="B26" s="296" t="s">
        <v>99</v>
      </c>
      <c r="C26" s="273">
        <f>VLOOKUP("*"&amp;A26&amp;"*",all!$B$2:$G$30,6,FALSE)</f>
        <v>100</v>
      </c>
      <c r="D26" s="168" t="str">
        <f>VLOOKUP("*"&amp;A26&amp;"*",all!$B$2:$G$30,2,FALSE)</f>
        <v>≤ 30D</v>
      </c>
      <c r="E26" s="173" t="str">
        <f>VLOOKUP("*"&amp;A26&amp;"*",all!$B$2:$G$30,3,FALSE)</f>
        <v>pozn. ovl. hemolýzou</v>
      </c>
      <c r="F26" s="173">
        <f>VLOOKUP("*"&amp;A26&amp;"*",all!$B$2:$G$30,4,FALSE)</f>
        <v>300</v>
      </c>
      <c r="G26" s="173" t="str">
        <f>VLOOKUP("*"&amp;A26&amp;"*",all!$B$2:$G$30,5,FALSE)</f>
        <v>hemolýza</v>
      </c>
      <c r="H26" s="273">
        <f>VLOOKUP("*"&amp;A26&amp;"*",all!$B$33:$G$50,6,FALSE)</f>
        <v>330</v>
      </c>
      <c r="I26" s="273" t="str">
        <f>VLOOKUP("*"&amp;A26&amp;"*",all!$B$33:$G$50,3,FALSE)</f>
        <v>chylózní</v>
      </c>
      <c r="J26" s="303">
        <f>VLOOKUP("*"&amp;A26&amp;"*",all!$B$53:$G$65,6,FALSE)</f>
        <v>50</v>
      </c>
      <c r="K26" s="273" t="str">
        <f>VLOOKUP("*"&amp;A26&amp;"*",all!$B$53:$G$65,3,FALSE)</f>
        <v>ikter.</v>
      </c>
      <c r="L26" s="102"/>
      <c r="M26" s="102"/>
    </row>
    <row r="27" spans="1:13" x14ac:dyDescent="0.25">
      <c r="A27" t="s">
        <v>167</v>
      </c>
      <c r="B27" s="297"/>
      <c r="C27" s="299"/>
      <c r="D27" s="169" t="str">
        <f>VLOOKUP("*"&amp;A27&amp;"*",all!$B$2:$G$30,2,FALSE)</f>
        <v>31D-6R</v>
      </c>
      <c r="E27" s="174" t="str">
        <f>VLOOKUP("*"&amp;A27&amp;"*",all!$B$2:$G$30,3,FALSE)</f>
        <v>pozn. ovl. hemolýzou</v>
      </c>
      <c r="F27" s="174">
        <f>VLOOKUP("*"&amp;A27&amp;"*",all!$B$2:$G$30,4,FALSE)</f>
        <v>200</v>
      </c>
      <c r="G27" s="174" t="str">
        <f>VLOOKUP("*"&amp;A27&amp;"*",all!$B$2:$G$30,5,FALSE)</f>
        <v>hemolýza</v>
      </c>
      <c r="H27" s="299"/>
      <c r="I27" s="299"/>
      <c r="J27" s="304"/>
      <c r="K27" s="299"/>
      <c r="L27" s="102"/>
      <c r="M27" s="102"/>
    </row>
    <row r="28" spans="1:13" x14ac:dyDescent="0.25">
      <c r="A28" t="s">
        <v>168</v>
      </c>
      <c r="B28" s="298"/>
      <c r="C28" s="274"/>
      <c r="D28" s="109" t="str">
        <f>VLOOKUP("*"&amp;A28&amp;"*",all!$B$2:$G$30,2,FALSE)</f>
        <v>&gt; 6R</v>
      </c>
      <c r="E28" s="306" t="str">
        <f>VLOOKUP("*"&amp;A28&amp;"*",all!$B$2:$G$30,3,FALSE)</f>
        <v>hemolýza</v>
      </c>
      <c r="F28" s="307"/>
      <c r="G28" s="308"/>
      <c r="H28" s="274"/>
      <c r="I28" s="274"/>
      <c r="J28" s="305"/>
      <c r="K28" s="274"/>
      <c r="L28" s="102"/>
      <c r="M28" s="102"/>
    </row>
    <row r="29" spans="1:13" x14ac:dyDescent="0.25">
      <c r="A29" t="s">
        <v>185</v>
      </c>
      <c r="B29" s="137" t="s">
        <v>116</v>
      </c>
      <c r="C29" s="175">
        <f>VLOOKUP("*"&amp;A29&amp;"*",all!$B$2:$G$30,6,FALSE)</f>
        <v>1000</v>
      </c>
      <c r="D29" s="300" t="s">
        <v>32</v>
      </c>
      <c r="E29" s="301"/>
      <c r="F29" s="301"/>
      <c r="G29" s="302"/>
      <c r="H29" s="210">
        <v>200</v>
      </c>
      <c r="I29" s="175" t="str">
        <f>VLOOKUP("*"&amp;A29&amp;"*",all!$B$33:$G$50,3,FALSE)</f>
        <v>chylózní</v>
      </c>
      <c r="J29" s="185">
        <f>VLOOKUP("*"&amp;A29&amp;"*",all!$B$53:$G$65,6,FALSE)</f>
        <v>60</v>
      </c>
      <c r="K29" s="175" t="str">
        <f>VLOOKUP("*"&amp;A29&amp;"*",all!$B$53:$G$65,3,FALSE)</f>
        <v>ikter.</v>
      </c>
      <c r="L29" s="102"/>
      <c r="M29" s="102"/>
    </row>
    <row r="30" spans="1:13" x14ac:dyDescent="0.25">
      <c r="A30" t="s">
        <v>123</v>
      </c>
      <c r="B30" s="137" t="s">
        <v>123</v>
      </c>
      <c r="C30" s="175">
        <f>VLOOKUP("*"&amp;A30&amp;"*",all!$B$2:$G$30,6,FALSE)</f>
        <v>1000</v>
      </c>
      <c r="D30" s="300" t="s">
        <v>32</v>
      </c>
      <c r="E30" s="301"/>
      <c r="F30" s="301"/>
      <c r="G30" s="302"/>
      <c r="H30" s="210">
        <f>VLOOKUP("*"&amp;A30&amp;"*",all!$B$33:$G$50,6,FALSE)</f>
        <v>1000</v>
      </c>
      <c r="I30" s="175" t="str">
        <f>VLOOKUP("*"&amp;A30&amp;"*",all!$B$33:$G$50,3,FALSE)</f>
        <v>chylózní</v>
      </c>
      <c r="J30" s="185">
        <f>VLOOKUP("*"&amp;A30&amp;"*",all!$B$53:$G$65,6,FALSE)</f>
        <v>60</v>
      </c>
      <c r="K30" s="175" t="str">
        <f>VLOOKUP("*"&amp;A30&amp;"*",all!$B$53:$G$65,3,FALSE)</f>
        <v>ikter.</v>
      </c>
      <c r="L30" s="102"/>
      <c r="M30" s="102"/>
    </row>
    <row r="31" spans="1:13" x14ac:dyDescent="0.25">
      <c r="A31" t="s">
        <v>131</v>
      </c>
      <c r="B31" s="137" t="s">
        <v>131</v>
      </c>
      <c r="C31" s="175">
        <f>VLOOKUP("*"&amp;A31&amp;"*",all!$B$2:$G$30,6,FALSE)</f>
        <v>1000</v>
      </c>
      <c r="D31" s="300" t="s">
        <v>32</v>
      </c>
      <c r="E31" s="301"/>
      <c r="F31" s="301"/>
      <c r="G31" s="302"/>
      <c r="H31" s="210">
        <f>VLOOKUP("*"&amp;A31&amp;"*",all!$B$33:$G$50,6,FALSE)</f>
        <v>1000</v>
      </c>
      <c r="I31" s="175" t="str">
        <f>VLOOKUP("*"&amp;A31&amp;"*",all!$B$33:$G$50,3,FALSE)</f>
        <v>chylózní</v>
      </c>
      <c r="J31" s="185">
        <f>VLOOKUP("*"&amp;A31&amp;"*",all!$B$53:$G$65,6,FALSE)</f>
        <v>60</v>
      </c>
      <c r="K31" s="175" t="str">
        <f>VLOOKUP("*"&amp;A31&amp;"*",all!$B$53:$G$65,3,FALSE)</f>
        <v>ikter.</v>
      </c>
      <c r="L31" s="102"/>
      <c r="M31" s="102"/>
    </row>
    <row r="32" spans="1:13" x14ac:dyDescent="0.25">
      <c r="A32" t="s">
        <v>35</v>
      </c>
      <c r="B32" s="137" t="s">
        <v>35</v>
      </c>
      <c r="C32" s="175">
        <f>VLOOKUP("*"&amp;A32&amp;"*",all!$B$2:$G$30,6,FALSE)</f>
        <v>200</v>
      </c>
      <c r="D32" s="300" t="s">
        <v>32</v>
      </c>
      <c r="E32" s="301"/>
      <c r="F32" s="301"/>
      <c r="G32" s="302"/>
      <c r="H32" s="210">
        <f>VLOOKUP("*"&amp;A32&amp;"*",all!$B$33:$G$50,6,FALSE)</f>
        <v>500</v>
      </c>
      <c r="I32" s="175" t="str">
        <f>VLOOKUP("*"&amp;A32&amp;"*",all!$B$33:$G$50,3,FALSE)</f>
        <v>chylózní</v>
      </c>
      <c r="J32" s="185">
        <f>VLOOKUP("*"&amp;A32&amp;"*",all!$B$53:$G$65,6,FALSE)</f>
        <v>30</v>
      </c>
      <c r="K32" s="175" t="str">
        <f>VLOOKUP("*"&amp;A32&amp;"*",all!$B$53:$G$65,3,FALSE)</f>
        <v>ikter.</v>
      </c>
      <c r="L32" s="102"/>
      <c r="M32" s="102"/>
    </row>
    <row r="33" spans="1:13" x14ac:dyDescent="0.25">
      <c r="A33" t="s">
        <v>102</v>
      </c>
      <c r="B33" s="296" t="s">
        <v>102</v>
      </c>
      <c r="C33" s="273">
        <f>VLOOKUP("*"&amp;A33&amp;"*",all!$B$2:$G$30,6,FALSE)</f>
        <v>200</v>
      </c>
      <c r="D33" s="168" t="str">
        <f>VLOOKUP("*"&amp;A33&amp;"*",all!$B$2:$G$30,2,FALSE)</f>
        <v>≤ 30D</v>
      </c>
      <c r="E33" s="173" t="str">
        <f>VLOOKUP("*"&amp;A33&amp;"*",all!$B$2:$G$30,3,FALSE)</f>
        <v>pozn. ovl. hemolýzou</v>
      </c>
      <c r="F33" s="173">
        <f>VLOOKUP("*"&amp;A33&amp;"*",all!$B$2:$G$30,4,FALSE)</f>
        <v>300</v>
      </c>
      <c r="G33" s="173" t="str">
        <f>VLOOKUP("*"&amp;A33&amp;"*",all!$B$2:$G$30,5,FALSE)</f>
        <v>hemolýza</v>
      </c>
      <c r="H33" s="273">
        <f>VLOOKUP("*"&amp;A33&amp;"*",all!$B$33:$G$50,6,FALSE)</f>
        <v>1500</v>
      </c>
      <c r="I33" s="273" t="str">
        <f>VLOOKUP("*"&amp;A33&amp;"*",all!$B$33:$G$50,3,FALSE)</f>
        <v>chylózní</v>
      </c>
      <c r="J33" s="303">
        <f>VLOOKUP("*"&amp;A33&amp;"*",all!$B$53:$G$65,6,FALSE)</f>
        <v>50</v>
      </c>
      <c r="K33" s="273" t="str">
        <f>VLOOKUP("*"&amp;A33&amp;"*",all!$B$53:$G$65,3,FALSE)</f>
        <v>ikter.</v>
      </c>
      <c r="L33" s="102"/>
      <c r="M33" s="102"/>
    </row>
    <row r="34" spans="1:13" x14ac:dyDescent="0.25">
      <c r="A34" t="s">
        <v>169</v>
      </c>
      <c r="B34" s="298"/>
      <c r="C34" s="274"/>
      <c r="D34" s="109" t="str">
        <f>VLOOKUP("*"&amp;A34&amp;"*",all!$B$2:$G$30,2,FALSE)</f>
        <v>&gt; 31D</v>
      </c>
      <c r="E34" s="306" t="str">
        <f>VLOOKUP("*"&amp;A34&amp;"*",all!$B$2:$G$30,3,FALSE)</f>
        <v>hemolýza</v>
      </c>
      <c r="F34" s="307"/>
      <c r="G34" s="308"/>
      <c r="H34" s="274"/>
      <c r="I34" s="274"/>
      <c r="J34" s="305"/>
      <c r="K34" s="274"/>
      <c r="L34" s="102"/>
      <c r="M34" s="102"/>
    </row>
    <row r="35" spans="1:13" x14ac:dyDescent="0.25">
      <c r="A35" t="s">
        <v>133</v>
      </c>
      <c r="B35" s="137" t="s">
        <v>133</v>
      </c>
      <c r="C35" s="175">
        <f>VLOOKUP("*"&amp;A35&amp;"*",all!$B$2:$G$30,6,FALSE)</f>
        <v>1000</v>
      </c>
      <c r="D35" s="300" t="s">
        <v>32</v>
      </c>
      <c r="E35" s="301"/>
      <c r="F35" s="301"/>
      <c r="G35" s="302"/>
      <c r="H35" s="324" t="e">
        <f>VLOOKUP("*"&amp;A35&amp;"*",all!$B$33:$G$50,6,FALSE)</f>
        <v>#N/A</v>
      </c>
      <c r="I35" s="325"/>
      <c r="J35" s="185">
        <f>VLOOKUP("*"&amp;A35&amp;"*",all!$B$53:$G$65,6,FALSE)</f>
        <v>50</v>
      </c>
      <c r="K35" s="175" t="str">
        <f>VLOOKUP("*"&amp;A35&amp;"*",all!$B$53:$G$65,3,FALSE)</f>
        <v>ikter.</v>
      </c>
      <c r="L35" s="102"/>
      <c r="M35" s="102"/>
    </row>
    <row r="36" spans="1:13" x14ac:dyDescent="0.25">
      <c r="A36" t="s">
        <v>36</v>
      </c>
      <c r="B36" s="137" t="s">
        <v>36</v>
      </c>
      <c r="C36" s="175">
        <f>VLOOKUP("*"&amp;A36&amp;"*",all!$B$2:$G$30,6,FALSE)</f>
        <v>400</v>
      </c>
      <c r="D36" s="300" t="s">
        <v>32</v>
      </c>
      <c r="E36" s="301"/>
      <c r="F36" s="301"/>
      <c r="G36" s="302"/>
      <c r="H36" s="324" t="e">
        <f>VLOOKUP("*"&amp;A36&amp;"*",all!$B$33:$G$50,6,FALSE)</f>
        <v>#N/A</v>
      </c>
      <c r="I36" s="325"/>
      <c r="J36" s="185">
        <f>VLOOKUP("*"&amp;A36&amp;"*",all!$B$53:$G$65,6,FALSE)</f>
        <v>60</v>
      </c>
      <c r="K36" s="175" t="str">
        <f>VLOOKUP("*"&amp;A36&amp;"*",all!$B$53:$G$65,3,FALSE)</f>
        <v>ikter.</v>
      </c>
      <c r="L36" s="102"/>
      <c r="M36" s="102"/>
    </row>
    <row r="37" spans="1:13" x14ac:dyDescent="0.25">
      <c r="A37" t="s">
        <v>62</v>
      </c>
      <c r="B37" s="296" t="s">
        <v>62</v>
      </c>
      <c r="C37" s="273">
        <f>VLOOKUP("*"&amp;A37&amp;"*",all!$B$2:$G$30,6,FALSE)</f>
        <v>200</v>
      </c>
      <c r="D37" s="168" t="str">
        <f>VLOOKUP("*"&amp;A37&amp;"*",all!$B$2:$G$30,2,FALSE)</f>
        <v>≤ 30D</v>
      </c>
      <c r="E37" s="173" t="str">
        <f>VLOOKUP("*"&amp;A37&amp;"*",all!$B$2:$G$30,3,FALSE)</f>
        <v>pozn. ovl. hemolýzou</v>
      </c>
      <c r="F37" s="173">
        <f>VLOOKUP("*"&amp;A37&amp;"*",all!$B$2:$G$30,4,FALSE)</f>
        <v>300</v>
      </c>
      <c r="G37" s="173" t="str">
        <f>VLOOKUP("*"&amp;A37&amp;"*",all!$B$2:$G$30,5,FALSE)</f>
        <v>hemolýza</v>
      </c>
      <c r="H37" s="273">
        <f>VLOOKUP("*"&amp;A37&amp;"*",all!$B$33:$G$50,6,FALSE)</f>
        <v>700</v>
      </c>
      <c r="I37" s="273" t="str">
        <f>VLOOKUP("*"&amp;A37&amp;"*",all!$B$33:$G$50,3,FALSE)</f>
        <v>chylózní</v>
      </c>
      <c r="J37" s="303">
        <f>VLOOKUP("*"&amp;A37&amp;"*",all!$B$53:$G$65,6,FALSE)</f>
        <v>20</v>
      </c>
      <c r="K37" s="273" t="str">
        <f>VLOOKUP("*"&amp;A37&amp;"*",all!$B$53:$G$65,3,FALSE)</f>
        <v>ikter.</v>
      </c>
      <c r="L37" s="102"/>
      <c r="M37" s="102"/>
    </row>
    <row r="38" spans="1:13" x14ac:dyDescent="0.25">
      <c r="A38" t="s">
        <v>170</v>
      </c>
      <c r="B38" s="298"/>
      <c r="C38" s="274"/>
      <c r="D38" s="109" t="str">
        <f>VLOOKUP("*"&amp;A38&amp;"*",all!$B$2:$G$30,2,FALSE)</f>
        <v>&gt; 31D</v>
      </c>
      <c r="E38" s="306" t="str">
        <f>VLOOKUP("*"&amp;A38&amp;"*",all!$B$2:$G$30,3,FALSE)</f>
        <v>hemolýza</v>
      </c>
      <c r="F38" s="307"/>
      <c r="G38" s="308"/>
      <c r="H38" s="274"/>
      <c r="I38" s="274"/>
      <c r="J38" s="305"/>
      <c r="K38" s="274"/>
      <c r="L38" s="102"/>
      <c r="M38" s="102"/>
    </row>
    <row r="39" spans="1:13" x14ac:dyDescent="0.25">
      <c r="A39" t="s">
        <v>118</v>
      </c>
      <c r="B39" s="137" t="s">
        <v>118</v>
      </c>
      <c r="C39" s="175">
        <f>VLOOKUP("*"&amp;A39&amp;"*",all!$B$2:$G$30,6,FALSE)</f>
        <v>1000</v>
      </c>
      <c r="D39" s="300" t="s">
        <v>32</v>
      </c>
      <c r="E39" s="301"/>
      <c r="F39" s="301"/>
      <c r="G39" s="302"/>
      <c r="H39" s="210">
        <f>VLOOKUP("*"&amp;A39&amp;"*",all!$B$33:$G$50,6,FALSE)</f>
        <v>1000</v>
      </c>
      <c r="I39" s="175" t="str">
        <f>VLOOKUP("*"&amp;A39&amp;"*",all!$B$33:$G$50,3,FALSE)</f>
        <v>chylózní</v>
      </c>
      <c r="J39" s="185">
        <f>VLOOKUP("*"&amp;A39&amp;"*",all!$B$53:$G$65,6,FALSE)</f>
        <v>60</v>
      </c>
      <c r="K39" s="175" t="str">
        <f>VLOOKUP("*"&amp;A39&amp;"*",all!$B$53:$G$65,3,FALSE)</f>
        <v>ikter.</v>
      </c>
      <c r="L39" s="102"/>
      <c r="M39" s="102"/>
    </row>
    <row r="40" spans="1:13" x14ac:dyDescent="0.25">
      <c r="A40" t="s">
        <v>136</v>
      </c>
      <c r="B40" s="137" t="s">
        <v>136</v>
      </c>
      <c r="C40" s="175">
        <f>VLOOKUP("*"&amp;A40&amp;"*",all!$B$2:$G$30,6,FALSE)</f>
        <v>1000</v>
      </c>
      <c r="D40" s="300" t="s">
        <v>32</v>
      </c>
      <c r="E40" s="301"/>
      <c r="F40" s="301"/>
      <c r="G40" s="302"/>
      <c r="H40" s="210">
        <f>VLOOKUP("*"&amp;A40&amp;"*",all!$B$33:$G$50,6,FALSE)</f>
        <v>2000</v>
      </c>
      <c r="I40" s="175" t="str">
        <f>VLOOKUP("*"&amp;A40&amp;"*",all!$B$33:$G$50,3,FALSE)</f>
        <v>chylózní</v>
      </c>
      <c r="J40" s="185">
        <f>VLOOKUP("*"&amp;A40&amp;"*",all!$B$53:$G$65,6,FALSE)</f>
        <v>50</v>
      </c>
      <c r="K40" s="175" t="str">
        <f>VLOOKUP("*"&amp;A40&amp;"*",all!$B$53:$G$65,3,FALSE)</f>
        <v>ikter.</v>
      </c>
      <c r="L40" s="102"/>
      <c r="M40" s="102"/>
    </row>
    <row r="41" spans="1:13" x14ac:dyDescent="0.25">
      <c r="A41" t="s">
        <v>137</v>
      </c>
      <c r="B41" s="137" t="s">
        <v>137</v>
      </c>
      <c r="C41" s="175">
        <f>VLOOKUP("*"&amp;A41&amp;"*",all!$B$2:$G$30,6,FALSE)</f>
        <v>1000</v>
      </c>
      <c r="D41" s="300" t="s">
        <v>32</v>
      </c>
      <c r="E41" s="301"/>
      <c r="F41" s="301"/>
      <c r="G41" s="302"/>
      <c r="H41" s="210">
        <f>VLOOKUP("*"&amp;A41&amp;"*",all!$B$33:$G$50,6,FALSE)</f>
        <v>2000</v>
      </c>
      <c r="I41" s="175" t="str">
        <f>VLOOKUP("*"&amp;A41&amp;"*",all!$B$33:$G$50,3,FALSE)</f>
        <v>chylózní</v>
      </c>
      <c r="J41" s="185">
        <f>VLOOKUP("*"&amp;A41&amp;"*",all!$B$53:$G$65,6,FALSE)</f>
        <v>50</v>
      </c>
      <c r="K41" s="175" t="str">
        <f>VLOOKUP("*"&amp;A41&amp;"*",all!$B$53:$G$65,3,FALSE)</f>
        <v>ikter.</v>
      </c>
      <c r="L41" s="102"/>
      <c r="M41" s="102"/>
    </row>
    <row r="42" spans="1:13" x14ac:dyDescent="0.25">
      <c r="A42" t="s">
        <v>141</v>
      </c>
      <c r="B42" s="137" t="s">
        <v>141</v>
      </c>
      <c r="C42" s="175">
        <f>VLOOKUP("*"&amp;A42&amp;"*",all!$B$2:$G$30,6,FALSE)</f>
        <v>1000</v>
      </c>
      <c r="D42" s="300" t="s">
        <v>32</v>
      </c>
      <c r="E42" s="301"/>
      <c r="F42" s="301"/>
      <c r="G42" s="302"/>
      <c r="H42" s="210">
        <f>VLOOKUP("*"&amp;A42&amp;"*",all!$B$33:$G$50,6,FALSE)</f>
        <v>1500</v>
      </c>
      <c r="I42" s="175" t="str">
        <f>VLOOKUP("*"&amp;A42&amp;"*",all!$B$33:$G$50,3,FALSE)</f>
        <v>chylózní</v>
      </c>
      <c r="J42" s="185">
        <f>VLOOKUP("*"&amp;A42&amp;"*",all!$B$53:$G$65,6,FALSE)</f>
        <v>25</v>
      </c>
      <c r="K42" s="175" t="str">
        <f>VLOOKUP("*"&amp;A42&amp;"*",all!$B$53:$G$65,3,FALSE)</f>
        <v>ikter.</v>
      </c>
      <c r="L42" s="102"/>
      <c r="M42" s="102"/>
    </row>
    <row r="43" spans="1:13" x14ac:dyDescent="0.25">
      <c r="A43" t="s">
        <v>142</v>
      </c>
      <c r="B43" s="137" t="s">
        <v>142</v>
      </c>
      <c r="C43" s="175">
        <f>VLOOKUP("*"&amp;A43&amp;"*",all!$B$2:$G$30,6,FALSE)</f>
        <v>1000</v>
      </c>
      <c r="D43" s="300" t="s">
        <v>32</v>
      </c>
      <c r="E43" s="301"/>
      <c r="F43" s="301"/>
      <c r="G43" s="302"/>
      <c r="H43" s="210">
        <f>VLOOKUP("*"&amp;A43&amp;"*",all!$B$33:$G$50,6,FALSE)</f>
        <v>1500</v>
      </c>
      <c r="I43" s="175" t="str">
        <f>VLOOKUP("*"&amp;A43&amp;"*",all!$B$33:$G$50,3,FALSE)</f>
        <v>chylózní</v>
      </c>
      <c r="J43" s="185">
        <f>VLOOKUP("*"&amp;A43&amp;"*",all!$B$53:$G$65,6,FALSE)</f>
        <v>25</v>
      </c>
      <c r="K43" s="175" t="str">
        <f>VLOOKUP("*"&amp;A43&amp;"*",all!$B$53:$G$65,3,FALSE)</f>
        <v>ikter.</v>
      </c>
      <c r="L43" s="102"/>
      <c r="M43" s="102"/>
    </row>
    <row r="44" spans="1:13" x14ac:dyDescent="0.25">
      <c r="A44" t="s">
        <v>138</v>
      </c>
      <c r="B44" s="137" t="s">
        <v>138</v>
      </c>
      <c r="C44" s="175">
        <f>VLOOKUP("*"&amp;A44&amp;"*",all!$B$2:$G$30,6,FALSE)</f>
        <v>1000</v>
      </c>
      <c r="D44" s="300" t="s">
        <v>32</v>
      </c>
      <c r="E44" s="301"/>
      <c r="F44" s="301"/>
      <c r="G44" s="302"/>
      <c r="H44" s="210">
        <f>VLOOKUP("*"&amp;A44&amp;"*",all!$B$33:$G$50,6,FALSE)</f>
        <v>2000</v>
      </c>
      <c r="I44" s="175" t="str">
        <f>VLOOKUP("*"&amp;A44&amp;"*",all!$B$33:$G$50,3,FALSE)</f>
        <v>chylózní</v>
      </c>
      <c r="J44" s="185">
        <f>VLOOKUP("*"&amp;A44&amp;"*",all!$B$53:$G$65,6,FALSE)</f>
        <v>40</v>
      </c>
      <c r="K44" s="175" t="str">
        <f>VLOOKUP("*"&amp;A44&amp;"*",all!$B$53:$G$65,3,FALSE)</f>
        <v>ikter.</v>
      </c>
      <c r="L44" s="102"/>
      <c r="M44" s="102"/>
    </row>
    <row r="45" spans="1:13" x14ac:dyDescent="0.25">
      <c r="A45" t="s">
        <v>84</v>
      </c>
      <c r="B45" s="137" t="s">
        <v>84</v>
      </c>
      <c r="C45" s="175">
        <f>VLOOKUP("*"&amp;A45&amp;"*",all!$B$2:$G$30,6,FALSE)</f>
        <v>1000</v>
      </c>
      <c r="D45" s="300" t="s">
        <v>32</v>
      </c>
      <c r="E45" s="301"/>
      <c r="F45" s="301"/>
      <c r="G45" s="302"/>
      <c r="H45" s="210">
        <f>VLOOKUP("*"&amp;A45&amp;"*",all!$B$33:$G$50,6,FALSE)</f>
        <v>1400</v>
      </c>
      <c r="I45" s="175" t="str">
        <f>VLOOKUP("*"&amp;A45&amp;"*",all!$B$33:$G$50,3,FALSE)</f>
        <v>chylózní</v>
      </c>
      <c r="J45" s="185">
        <f>VLOOKUP("*"&amp;A45&amp;"*",all!$B$53:$G$65,6,FALSE)</f>
        <v>24</v>
      </c>
      <c r="K45" s="175" t="str">
        <f>VLOOKUP("*"&amp;A45&amp;"*",all!$B$53:$G$65,3,FALSE)</f>
        <v>ikter.</v>
      </c>
      <c r="L45" s="102"/>
      <c r="M45" s="102"/>
    </row>
    <row r="46" spans="1:13" x14ac:dyDescent="0.25">
      <c r="A46" t="s">
        <v>125</v>
      </c>
      <c r="B46" s="137" t="s">
        <v>125</v>
      </c>
      <c r="C46" s="175">
        <f>VLOOKUP("*"&amp;A46&amp;"*",all!$B$2:$G$30,6,FALSE)</f>
        <v>1000</v>
      </c>
      <c r="D46" s="300" t="s">
        <v>32</v>
      </c>
      <c r="E46" s="301"/>
      <c r="F46" s="301"/>
      <c r="G46" s="302"/>
      <c r="H46" s="210">
        <f>VLOOKUP("*"&amp;A46&amp;"*",all!$B$33:$G$50,6,FALSE)</f>
        <v>2000</v>
      </c>
      <c r="I46" s="175" t="str">
        <f>VLOOKUP("*"&amp;A46&amp;"*",all!$B$33:$G$50,3,FALSE)</f>
        <v>chylózní</v>
      </c>
      <c r="J46" s="185">
        <f>VLOOKUP("*"&amp;A46&amp;"*",all!$B$53:$G$65,6,FALSE)</f>
        <v>60</v>
      </c>
      <c r="K46" s="175" t="str">
        <f>VLOOKUP("*"&amp;A46&amp;"*",all!$B$53:$G$65,3,FALSE)</f>
        <v>ikter.</v>
      </c>
      <c r="L46" s="102"/>
      <c r="M46" s="102"/>
    </row>
    <row r="47" spans="1:13" x14ac:dyDescent="0.25">
      <c r="A47" t="s">
        <v>56</v>
      </c>
      <c r="B47" s="296" t="s">
        <v>56</v>
      </c>
      <c r="C47" s="273">
        <f>VLOOKUP("*"&amp;A47&amp;"*",all!$B$2:$G$30,6,FALSE)</f>
        <v>100</v>
      </c>
      <c r="D47" s="168" t="str">
        <f>VLOOKUP("*"&amp;A47&amp;"*",all!$B$2:$G$30,2,FALSE)</f>
        <v>≤ 30D</v>
      </c>
      <c r="E47" s="173" t="str">
        <f>VLOOKUP("*"&amp;A47&amp;"*",all!$B$2:$G$30,3,FALSE)</f>
        <v>pozn. ovl. hemolýzou</v>
      </c>
      <c r="F47" s="173">
        <f>VLOOKUP("*"&amp;A47&amp;"*",all!$B$2:$G$30,4,FALSE)</f>
        <v>300</v>
      </c>
      <c r="G47" s="173" t="str">
        <f>VLOOKUP("*"&amp;A47&amp;"*",all!$B$2:$G$30,5,FALSE)</f>
        <v>hemolýza</v>
      </c>
      <c r="H47" s="273">
        <f>VLOOKUP("*"&amp;A47&amp;"*",all!$B$33:$G$50,6,FALSE)</f>
        <v>250</v>
      </c>
      <c r="I47" s="273" t="str">
        <f>VLOOKUP("*"&amp;A47&amp;"*",all!$B$33:$G$50,3,FALSE)</f>
        <v>chylózní</v>
      </c>
      <c r="J47" s="303">
        <f>VLOOKUP("*"&amp;A47&amp;"*",all!$B$53:$G$65,6,FALSE)</f>
        <v>20</v>
      </c>
      <c r="K47" s="273" t="str">
        <f>VLOOKUP("*"&amp;A47&amp;"*",all!$B$53:$G$65,3,FALSE)</f>
        <v>ikter.</v>
      </c>
      <c r="L47" s="102"/>
      <c r="M47" s="102"/>
    </row>
    <row r="48" spans="1:13" x14ac:dyDescent="0.25">
      <c r="A48" t="s">
        <v>171</v>
      </c>
      <c r="B48" s="297"/>
      <c r="C48" s="299"/>
      <c r="D48" s="169" t="str">
        <f>VLOOKUP("*"&amp;A48&amp;"*",all!$B$2:$G$30,2,FALSE)</f>
        <v>31D-6R</v>
      </c>
      <c r="E48" s="174" t="str">
        <f>VLOOKUP("*"&amp;A48&amp;"*",all!$B$2:$G$30,3,FALSE)</f>
        <v>pozn. ovl. hemolýzou</v>
      </c>
      <c r="F48" s="174">
        <f>VLOOKUP("*"&amp;A48&amp;"*",all!$B$2:$G$30,4,FALSE)</f>
        <v>200</v>
      </c>
      <c r="G48" s="174" t="str">
        <f>VLOOKUP("*"&amp;A48&amp;"*",all!$B$2:$G$30,5,FALSE)</f>
        <v>hemolýza</v>
      </c>
      <c r="H48" s="299"/>
      <c r="I48" s="299"/>
      <c r="J48" s="304"/>
      <c r="K48" s="299"/>
      <c r="L48" s="102"/>
      <c r="M48" s="102"/>
    </row>
    <row r="49" spans="1:13" x14ac:dyDescent="0.25">
      <c r="A49" t="s">
        <v>172</v>
      </c>
      <c r="B49" s="298"/>
      <c r="C49" s="274"/>
      <c r="D49" s="109" t="str">
        <f>VLOOKUP("*"&amp;A49&amp;"*",all!$B$2:$G$30,2,FALSE)</f>
        <v>&gt; 6R</v>
      </c>
      <c r="E49" s="306" t="str">
        <f>VLOOKUP("*"&amp;A49&amp;"*",all!$B$2:$G$30,3,FALSE)</f>
        <v>hemolýza</v>
      </c>
      <c r="F49" s="307"/>
      <c r="G49" s="308"/>
      <c r="H49" s="274"/>
      <c r="I49" s="274"/>
      <c r="J49" s="305"/>
      <c r="K49" s="274"/>
      <c r="L49" s="102"/>
      <c r="M49" s="102"/>
    </row>
    <row r="50" spans="1:13" x14ac:dyDescent="0.25">
      <c r="A50" t="s">
        <v>144</v>
      </c>
      <c r="B50" s="137" t="s">
        <v>144</v>
      </c>
      <c r="C50" s="175"/>
      <c r="D50" s="300"/>
      <c r="E50" s="301"/>
      <c r="F50" s="301"/>
      <c r="G50" s="302"/>
      <c r="H50" s="210">
        <f>VLOOKUP("*"&amp;A50&amp;"*",all!$B$33:$G$50,6,FALSE)</f>
        <v>800</v>
      </c>
      <c r="I50" s="175" t="str">
        <f>VLOOKUP("*"&amp;A50&amp;"*",all!$B$33:$G$50,3,FALSE)</f>
        <v>chylózní</v>
      </c>
      <c r="J50" s="185">
        <f>VLOOKUP("*"&amp;A50&amp;"*",all!$B$53:$G$65,6,FALSE)</f>
        <v>60</v>
      </c>
      <c r="K50" s="175" t="str">
        <f>VLOOKUP("*"&amp;A50&amp;"*",all!$B$53:$G$65,3,FALSE)</f>
        <v>ikter.</v>
      </c>
      <c r="L50" s="102"/>
      <c r="M50" s="102"/>
    </row>
    <row r="51" spans="1:13" x14ac:dyDescent="0.25">
      <c r="A51" t="s">
        <v>72</v>
      </c>
      <c r="B51" s="137" t="s">
        <v>72</v>
      </c>
      <c r="C51" s="175">
        <f>VLOOKUP("*"&amp;A51&amp;"*",all!$B$2:$G$30,6,FALSE)</f>
        <v>700</v>
      </c>
      <c r="D51" s="300" t="s">
        <v>32</v>
      </c>
      <c r="E51" s="301"/>
      <c r="F51" s="301"/>
      <c r="G51" s="302"/>
      <c r="H51" s="210">
        <f>VLOOKUP("*"&amp;A51&amp;"*",all!$B$33:$G$50,6,FALSE)</f>
        <v>2000</v>
      </c>
      <c r="I51" s="175" t="str">
        <f>VLOOKUP("*"&amp;A51&amp;"*",all!$B$33:$G$50,3,FALSE)</f>
        <v>chylózní</v>
      </c>
      <c r="J51" s="185">
        <f>VLOOKUP("*"&amp;A51&amp;"*",all!$B$53:$G$65,6,FALSE)</f>
        <v>14</v>
      </c>
      <c r="K51" s="175" t="str">
        <f>VLOOKUP("*"&amp;A51&amp;"*",all!$B$53:$G$65,3,FALSE)</f>
        <v>ikter.</v>
      </c>
      <c r="L51" s="102"/>
      <c r="M51" s="102"/>
    </row>
    <row r="52" spans="1:13" x14ac:dyDescent="0.25">
      <c r="A52" t="s">
        <v>108</v>
      </c>
      <c r="B52" s="137" t="s">
        <v>108</v>
      </c>
      <c r="C52" s="175">
        <f>VLOOKUP("*"&amp;A52&amp;"*",all!$B$2:$G$30,6,FALSE)</f>
        <v>700</v>
      </c>
      <c r="D52" s="300" t="s">
        <v>32</v>
      </c>
      <c r="E52" s="301"/>
      <c r="F52" s="301"/>
      <c r="G52" s="302"/>
      <c r="H52" s="210">
        <f>VLOOKUP("*"&amp;A52&amp;"*",all!$B$33:$G$50,6,FALSE)</f>
        <v>1000</v>
      </c>
      <c r="I52" s="175" t="str">
        <f>VLOOKUP("*"&amp;A52&amp;"*",all!$B$33:$G$50,3,FALSE)</f>
        <v>chylózní</v>
      </c>
      <c r="J52" s="185">
        <f>VLOOKUP("*"&amp;A52&amp;"*",all!$B$53:$G$65,6,FALSE)</f>
        <v>60</v>
      </c>
      <c r="K52" s="175" t="str">
        <f>VLOOKUP("*"&amp;A52&amp;"*",all!$B$53:$G$65,3,FALSE)</f>
        <v>ikter.</v>
      </c>
      <c r="L52" s="102"/>
      <c r="M52" s="102"/>
    </row>
    <row r="53" spans="1:13" x14ac:dyDescent="0.25">
      <c r="A53" t="s">
        <v>58</v>
      </c>
      <c r="B53" s="137" t="s">
        <v>58</v>
      </c>
      <c r="C53" s="175">
        <f>VLOOKUP("*"&amp;A53&amp;"*",all!$B$2:$G$30,6,FALSE)</f>
        <v>1000</v>
      </c>
      <c r="D53" s="300" t="s">
        <v>32</v>
      </c>
      <c r="E53" s="301"/>
      <c r="F53" s="301"/>
      <c r="G53" s="302"/>
      <c r="H53" s="210">
        <f>VLOOKUP("*"&amp;A53&amp;"*",all!$B$33:$G$50,6,FALSE)</f>
        <v>350</v>
      </c>
      <c r="I53" s="175" t="str">
        <f>VLOOKUP("*"&amp;A53&amp;"*",all!$B$33:$G$50,3,FALSE)</f>
        <v>chylózní</v>
      </c>
      <c r="J53" s="185">
        <f>VLOOKUP("*"&amp;A53&amp;"*",all!$B$53:$G$65,6,FALSE)</f>
        <v>60</v>
      </c>
      <c r="K53" s="175" t="str">
        <f>VLOOKUP("*"&amp;A53&amp;"*",all!$B$53:$G$65,3,FALSE)</f>
        <v>ikter.</v>
      </c>
      <c r="L53" s="102"/>
      <c r="M53" s="102"/>
    </row>
    <row r="54" spans="1:13" x14ac:dyDescent="0.25">
      <c r="A54" t="s">
        <v>55</v>
      </c>
      <c r="B54" s="137" t="s">
        <v>55</v>
      </c>
      <c r="C54" s="175">
        <f>VLOOKUP("*"&amp;A54&amp;"*",all!$B$2:$G$30,6,FALSE)</f>
        <v>1000</v>
      </c>
      <c r="D54" s="300" t="s">
        <v>32</v>
      </c>
      <c r="E54" s="301"/>
      <c r="F54" s="301"/>
      <c r="G54" s="302"/>
      <c r="H54" s="210">
        <f>VLOOKUP("*"&amp;A54&amp;"*",all!$B$33:$G$50,6,FALSE)</f>
        <v>100</v>
      </c>
      <c r="I54" s="175" t="str">
        <f>VLOOKUP("*"&amp;A54&amp;"*",all!$B$33:$G$50,3,FALSE)</f>
        <v>chylózní</v>
      </c>
      <c r="J54" s="185">
        <f>VLOOKUP("*"&amp;A54&amp;"*",all!$B$53:$G$65,6,FALSE)</f>
        <v>60</v>
      </c>
      <c r="K54" s="175" t="str">
        <f>VLOOKUP("*"&amp;A54&amp;"*",all!$B$53:$G$65,3,FALSE)</f>
        <v>ikter.</v>
      </c>
      <c r="L54" s="102"/>
      <c r="M54" s="102"/>
    </row>
    <row r="55" spans="1:13" x14ac:dyDescent="0.25">
      <c r="A55" t="s">
        <v>122</v>
      </c>
      <c r="B55" s="137" t="s">
        <v>122</v>
      </c>
      <c r="C55" s="175">
        <f>VLOOKUP("*"&amp;A55&amp;"*",all!$B$2:$G$30,6,FALSE)</f>
        <v>1000</v>
      </c>
      <c r="D55" s="300" t="s">
        <v>32</v>
      </c>
      <c r="E55" s="301"/>
      <c r="F55" s="301"/>
      <c r="G55" s="302"/>
      <c r="H55" s="210">
        <f>VLOOKUP("*"&amp;A55&amp;"*",all!$B$33:$G$50,6,FALSE)</f>
        <v>500</v>
      </c>
      <c r="I55" s="175" t="str">
        <f>VLOOKUP("*"&amp;A55&amp;"*",all!$B$33:$G$50,3,FALSE)</f>
        <v>chylózní</v>
      </c>
      <c r="J55" s="185">
        <f>VLOOKUP("*"&amp;A55&amp;"*",all!$B$53:$G$65,6,FALSE)</f>
        <v>60</v>
      </c>
      <c r="K55" s="175" t="str">
        <f>VLOOKUP("*"&amp;A55&amp;"*",all!$B$53:$G$65,3,FALSE)</f>
        <v>ikter.</v>
      </c>
      <c r="L55" s="102"/>
      <c r="M55" s="102"/>
    </row>
    <row r="56" spans="1:13" x14ac:dyDescent="0.25">
      <c r="A56" s="99" t="s">
        <v>182</v>
      </c>
      <c r="B56" s="296" t="s">
        <v>235</v>
      </c>
      <c r="C56" s="273">
        <f>VLOOKUP(A56,all!$B$2:$G$30,6,FALSE)</f>
        <v>90</v>
      </c>
      <c r="D56" s="168" t="str">
        <f>VLOOKUP(A56,all!$B$2:$G$30,2,FALSE)</f>
        <v>≤ 30D</v>
      </c>
      <c r="E56" s="173" t="str">
        <f>VLOOKUP(A56,all!$B$2:$G$30,3,FALSE)</f>
        <v>pozn. ↑ hemolýzou</v>
      </c>
      <c r="F56" s="173">
        <f>VLOOKUP(A56,all!$B$2:$G$30,4,FALSE)</f>
        <v>300</v>
      </c>
      <c r="G56" s="173" t="str">
        <f>VLOOKUP(A56,all!$B$2:$G$30,5,FALSE)</f>
        <v>hemolýza</v>
      </c>
      <c r="H56" s="273">
        <f>VLOOKUP("*"&amp;A56&amp;"*",all!$B$33:$G$50,6,FALSE)</f>
        <v>2000</v>
      </c>
      <c r="I56" s="273" t="str">
        <f>VLOOKUP("*"&amp;A56&amp;"*",all!$B$33:$G$50,3,FALSE)</f>
        <v>chylózní</v>
      </c>
      <c r="J56" s="303">
        <f>VLOOKUP("*"&amp;A56&amp;"*",all!$B$53:$G$65,6,FALSE)</f>
        <v>60</v>
      </c>
      <c r="K56" s="273" t="str">
        <f>VLOOKUP("*"&amp;A56&amp;"*",all!$B$53:$G$65,3,FALSE)</f>
        <v>ikter.</v>
      </c>
      <c r="L56" s="102"/>
      <c r="M56" s="102"/>
    </row>
    <row r="57" spans="1:13" x14ac:dyDescent="0.25">
      <c r="A57" s="99" t="s">
        <v>157</v>
      </c>
      <c r="B57" s="297"/>
      <c r="C57" s="299"/>
      <c r="D57" s="169" t="str">
        <f>VLOOKUP(A57,all!$B$2:$G$30,2,FALSE)</f>
        <v>31D-6R</v>
      </c>
      <c r="E57" s="174" t="str">
        <f>VLOOKUP(A57,all!$B$2:$G$30,3,FALSE)</f>
        <v>pozn. ↑ hemolýzou</v>
      </c>
      <c r="F57" s="174">
        <f>VLOOKUP(A57,all!$B$2:$G$30,4,FALSE)</f>
        <v>200</v>
      </c>
      <c r="G57" s="174" t="str">
        <f>VLOOKUP(A57,all!$B$2:$G$30,5,FALSE)</f>
        <v>hemolýza</v>
      </c>
      <c r="H57" s="299"/>
      <c r="I57" s="299"/>
      <c r="J57" s="304"/>
      <c r="K57" s="299"/>
      <c r="L57" s="102"/>
      <c r="M57" s="102"/>
    </row>
    <row r="58" spans="1:13" x14ac:dyDescent="0.25">
      <c r="A58" s="99" t="s">
        <v>158</v>
      </c>
      <c r="B58" s="298"/>
      <c r="C58" s="274"/>
      <c r="D58" s="109" t="str">
        <f>VLOOKUP(A58,all!$B$2:$G$30,2,FALSE)</f>
        <v>&gt; 6R</v>
      </c>
      <c r="E58" s="306" t="str">
        <f>VLOOKUP("*"&amp;A58&amp;"*",all!$B$2:$G$30,3,FALSE)</f>
        <v>hemolýza</v>
      </c>
      <c r="F58" s="307"/>
      <c r="G58" s="308"/>
      <c r="H58" s="274"/>
      <c r="I58" s="274"/>
      <c r="J58" s="305"/>
      <c r="K58" s="274"/>
      <c r="L58" s="102"/>
      <c r="M58" s="102"/>
    </row>
    <row r="59" spans="1:13" x14ac:dyDescent="0.25">
      <c r="A59" t="s">
        <v>132</v>
      </c>
      <c r="B59" s="137" t="s">
        <v>132</v>
      </c>
      <c r="C59" s="175">
        <f>VLOOKUP("*"&amp;A59&amp;"*",all!$B$2:$G$30,6,FALSE)</f>
        <v>1000</v>
      </c>
      <c r="D59" s="300" t="s">
        <v>32</v>
      </c>
      <c r="E59" s="301"/>
      <c r="F59" s="301"/>
      <c r="G59" s="302"/>
      <c r="H59" s="210">
        <f>VLOOKUP("*"&amp;A59&amp;"*",all!$B$33:$G$50,6,FALSE)</f>
        <v>1000</v>
      </c>
      <c r="I59" s="175" t="str">
        <f>VLOOKUP("*"&amp;A59&amp;"*",all!$B$33:$G$50,3,FALSE)</f>
        <v>chylózní</v>
      </c>
      <c r="J59" s="185">
        <f>VLOOKUP("*"&amp;A59&amp;"*",all!$B$53:$G$65,6,FALSE)</f>
        <v>50</v>
      </c>
      <c r="K59" s="175" t="str">
        <f>VLOOKUP("*"&amp;A59&amp;"*",all!$B$53:$G$65,3,FALSE)</f>
        <v>ikter.</v>
      </c>
      <c r="L59" s="102"/>
      <c r="M59" s="102"/>
    </row>
    <row r="60" spans="1:13" x14ac:dyDescent="0.25">
      <c r="A60" t="s">
        <v>100</v>
      </c>
      <c r="B60" s="296" t="s">
        <v>100</v>
      </c>
      <c r="C60" s="273">
        <f>VLOOKUP("*"&amp;A60&amp;"*",all!$B$2:$G$30,6,FALSE)</f>
        <v>100</v>
      </c>
      <c r="D60" s="168" t="str">
        <f>VLOOKUP("*"&amp;A60&amp;"*",all!$B$2:$G$30,2,FALSE)</f>
        <v>≤ 30D</v>
      </c>
      <c r="E60" s="173" t="str">
        <f>VLOOKUP("*"&amp;A60&amp;"*",all!$B$2:$G$30,3,FALSE)</f>
        <v>pozn. ovl. hemolýzou</v>
      </c>
      <c r="F60" s="173">
        <f>VLOOKUP("*"&amp;A60&amp;"*",all!$B$2:$G$30,4,FALSE)</f>
        <v>300</v>
      </c>
      <c r="G60" s="173" t="str">
        <f>VLOOKUP("*"&amp;A60&amp;"*",all!$B$2:$G$30,5,FALSE)</f>
        <v>hemolýza</v>
      </c>
      <c r="H60" s="273">
        <f>VLOOKUP("*"&amp;A60&amp;"*",all!$B$33:$G$50,6,FALSE)</f>
        <v>1500</v>
      </c>
      <c r="I60" s="273" t="str">
        <f>VLOOKUP("*"&amp;A60&amp;"*",all!$B$33:$G$50,3,FALSE)</f>
        <v>chylózní</v>
      </c>
      <c r="J60" s="303">
        <f>VLOOKUP("*"&amp;A60&amp;"*",all!$B$53:$G$65,6,FALSE)</f>
        <v>29</v>
      </c>
      <c r="K60" s="273" t="str">
        <f>VLOOKUP("*"&amp;A60&amp;"*",all!$B$53:$G$65,3,FALSE)</f>
        <v>ikter.</v>
      </c>
      <c r="L60" s="102"/>
      <c r="M60" s="102"/>
    </row>
    <row r="61" spans="1:13" x14ac:dyDescent="0.25">
      <c r="A61" t="s">
        <v>173</v>
      </c>
      <c r="B61" s="297"/>
      <c r="C61" s="299"/>
      <c r="D61" s="169" t="str">
        <f>VLOOKUP("*"&amp;A61&amp;"*",all!$B$2:$G$30,2,FALSE)</f>
        <v>31D-6R</v>
      </c>
      <c r="E61" s="174" t="str">
        <f>VLOOKUP("*"&amp;A61&amp;"*",all!$B$2:$G$30,3,FALSE)</f>
        <v>pozn. ovl. hemolýzou</v>
      </c>
      <c r="F61" s="174">
        <f>VLOOKUP("*"&amp;A61&amp;"*",all!$B$2:$G$30,4,FALSE)</f>
        <v>200</v>
      </c>
      <c r="G61" s="174" t="str">
        <f>VLOOKUP("*"&amp;A61&amp;"*",all!$B$2:$G$30,5,FALSE)</f>
        <v>hemolýza</v>
      </c>
      <c r="H61" s="299"/>
      <c r="I61" s="299"/>
      <c r="J61" s="304"/>
      <c r="K61" s="299"/>
      <c r="L61" s="102"/>
      <c r="M61" s="102"/>
    </row>
    <row r="62" spans="1:13" x14ac:dyDescent="0.25">
      <c r="A62" t="s">
        <v>174</v>
      </c>
      <c r="B62" s="298"/>
      <c r="C62" s="274"/>
      <c r="D62" s="109" t="str">
        <f>VLOOKUP("*"&amp;A62&amp;"*",all!$B$2:$G$30,2,FALSE)</f>
        <v>&gt; 6R</v>
      </c>
      <c r="E62" s="306" t="str">
        <f>VLOOKUP("*"&amp;A62&amp;"*",all!$B$2:$G$30,3,FALSE)</f>
        <v>hemolýza</v>
      </c>
      <c r="F62" s="307"/>
      <c r="G62" s="308"/>
      <c r="H62" s="274"/>
      <c r="I62" s="274"/>
      <c r="J62" s="305"/>
      <c r="K62" s="274"/>
      <c r="L62" s="102"/>
      <c r="M62" s="102"/>
    </row>
    <row r="63" spans="1:13" x14ac:dyDescent="0.25">
      <c r="A63" t="s">
        <v>112</v>
      </c>
      <c r="B63" s="137" t="s">
        <v>112</v>
      </c>
      <c r="C63" s="175">
        <f>VLOOKUP("*"&amp;A63&amp;"*",all!$B$2:$G$30,6,FALSE)</f>
        <v>1000</v>
      </c>
      <c r="D63" s="300" t="s">
        <v>32</v>
      </c>
      <c r="E63" s="301"/>
      <c r="F63" s="301"/>
      <c r="G63" s="302"/>
      <c r="H63" s="324" t="e">
        <f>VLOOKUP("*"&amp;A63&amp;"*",all!$B$33:$G$50,6,FALSE)</f>
        <v>#N/A</v>
      </c>
      <c r="I63" s="325"/>
      <c r="J63" s="185">
        <f>VLOOKUP("*"&amp;A63&amp;"*",all!$B$53:$G$65,6,FALSE)</f>
        <v>40</v>
      </c>
      <c r="K63" s="175" t="str">
        <f>VLOOKUP("*"&amp;A63&amp;"*",all!$B$53:$G$65,3,FALSE)</f>
        <v>ikter.</v>
      </c>
      <c r="L63" s="102"/>
      <c r="M63" s="102"/>
    </row>
    <row r="64" spans="1:13" x14ac:dyDescent="0.25">
      <c r="A64" t="s">
        <v>114</v>
      </c>
      <c r="B64" s="137" t="s">
        <v>114</v>
      </c>
      <c r="C64" s="175">
        <f>VLOOKUP("*"&amp;A64&amp;"*",all!$B$2:$G$30,6,FALSE)</f>
        <v>1000</v>
      </c>
      <c r="D64" s="300" t="s">
        <v>32</v>
      </c>
      <c r="E64" s="301"/>
      <c r="F64" s="301"/>
      <c r="G64" s="302"/>
      <c r="H64" s="210">
        <f>VLOOKUP("*"&amp;A64&amp;"*",all!$B$33:$G$50,6,FALSE)</f>
        <v>2000</v>
      </c>
      <c r="I64" s="175" t="str">
        <f>VLOOKUP("*"&amp;A64&amp;"*",all!$B$33:$G$50,3,FALSE)</f>
        <v>chylózní</v>
      </c>
      <c r="J64" s="185">
        <f>VLOOKUP("*"&amp;A64&amp;"*",all!$B$53:$G$65,6,FALSE)</f>
        <v>20</v>
      </c>
      <c r="K64" s="175" t="str">
        <f>VLOOKUP("*"&amp;A64&amp;"*",all!$B$53:$G$65,3,FALSE)</f>
        <v>ikter.</v>
      </c>
      <c r="L64" s="102"/>
      <c r="M64" s="102"/>
    </row>
    <row r="65" spans="1:13" x14ac:dyDescent="0.25">
      <c r="A65" t="s">
        <v>135</v>
      </c>
      <c r="B65" s="137" t="s">
        <v>135</v>
      </c>
      <c r="C65" s="175">
        <f>VLOOKUP("*"&amp;A65&amp;"*",all!$B$2:$G$30,6,FALSE)</f>
        <v>1000</v>
      </c>
      <c r="D65" s="300" t="s">
        <v>32</v>
      </c>
      <c r="E65" s="301"/>
      <c r="F65" s="301"/>
      <c r="G65" s="302"/>
      <c r="H65" s="210">
        <f>VLOOKUP("*"&amp;A65&amp;"*",all!$B$33:$G$50,6,FALSE)</f>
        <v>1000</v>
      </c>
      <c r="I65" s="175" t="str">
        <f>VLOOKUP("*"&amp;A65&amp;"*",all!$B$33:$G$50,3,FALSE)</f>
        <v>chylózní</v>
      </c>
      <c r="J65" s="328" t="e">
        <f>VLOOKUP("*"&amp;A65&amp;"*",all!$B$53:$G$65,6,FALSE)</f>
        <v>#N/A</v>
      </c>
      <c r="K65" s="325"/>
      <c r="L65" s="102"/>
      <c r="M65" s="102"/>
    </row>
    <row r="66" spans="1:13" x14ac:dyDescent="0.25">
      <c r="A66" t="s">
        <v>37</v>
      </c>
      <c r="B66" s="296" t="s">
        <v>37</v>
      </c>
      <c r="C66" s="273">
        <f>VLOOKUP("*"&amp;A66&amp;"*",all!$B$2:$G$30,6,FALSE)</f>
        <v>15</v>
      </c>
      <c r="D66" s="168" t="str">
        <f>VLOOKUP("*"&amp;A66&amp;"*",all!$B$2:$G$30,2,FALSE)</f>
        <v>v RM</v>
      </c>
      <c r="E66" s="173" t="str">
        <f>VLOOKUP("*"&amp;A66&amp;"*",all!$B$2:$G$30,3,FALSE)</f>
        <v>rozp. ↑ hemolýzou</v>
      </c>
      <c r="F66" s="173">
        <f>VLOOKUP("*"&amp;A66&amp;"*",all!$B$2:$G$30,4,FALSE)</f>
        <v>1000</v>
      </c>
      <c r="G66" s="173" t="str">
        <f>VLOOKUP("*"&amp;A66&amp;"*",all!$B$2:$G$30,5,FALSE)</f>
        <v>hemolýza</v>
      </c>
      <c r="H66" s="273">
        <f>VLOOKUP("*"&amp;A66&amp;"*",all!$B$33:$G$50,6,FALSE)</f>
        <v>900</v>
      </c>
      <c r="I66" s="273" t="str">
        <f>VLOOKUP("*"&amp;A66&amp;"*",all!$B$33:$G$50,3,FALSE)</f>
        <v>chylózní</v>
      </c>
      <c r="J66" s="303">
        <f>VLOOKUP("*"&amp;A66&amp;"*",all!$B$53:$G$65,6,FALSE)</f>
        <v>60</v>
      </c>
      <c r="K66" s="273" t="str">
        <f>VLOOKUP("*"&amp;A66&amp;"*",all!$B$53:$G$65,3,FALSE)</f>
        <v>ikter.</v>
      </c>
      <c r="L66" s="102"/>
      <c r="M66" s="102"/>
    </row>
    <row r="67" spans="1:13" x14ac:dyDescent="0.25">
      <c r="A67" t="s">
        <v>150</v>
      </c>
      <c r="B67" s="297"/>
      <c r="C67" s="299"/>
      <c r="D67" s="169" t="str">
        <f>VLOOKUP("*"&amp;A67&amp;"*",all!$B$2:$G$30,2,FALSE)</f>
        <v>x RM, ≤ 30D</v>
      </c>
      <c r="E67" s="174" t="str">
        <f>VLOOKUP("*"&amp;A67&amp;"*",all!$B$2:$G$30,3,FALSE)</f>
        <v>rozp. ↑ hemolýzou</v>
      </c>
      <c r="F67" s="174">
        <f>VLOOKUP("*"&amp;A67&amp;"*",all!$B$2:$G$30,4,FALSE)</f>
        <v>300</v>
      </c>
      <c r="G67" s="174" t="str">
        <f>VLOOKUP("*"&amp;A67&amp;"*",all!$B$2:$G$30,5,FALSE)</f>
        <v>hemolýza</v>
      </c>
      <c r="H67" s="299"/>
      <c r="I67" s="299"/>
      <c r="J67" s="304"/>
      <c r="K67" s="299"/>
      <c r="L67" s="102"/>
      <c r="M67" s="102"/>
    </row>
    <row r="68" spans="1:13" x14ac:dyDescent="0.25">
      <c r="A68" t="s">
        <v>151</v>
      </c>
      <c r="B68" s="297"/>
      <c r="C68" s="299"/>
      <c r="D68" s="169" t="str">
        <f>VLOOKUP("*"&amp;A68&amp;"*",all!$B$2:$G$30,2,FALSE)</f>
        <v>x RM, 31D-6R</v>
      </c>
      <c r="E68" s="174" t="str">
        <f>VLOOKUP("*"&amp;A68&amp;"*",all!$B$2:$G$30,3,FALSE)</f>
        <v>rozp. ↑ hemolýzou</v>
      </c>
      <c r="F68" s="174">
        <f>VLOOKUP("*"&amp;A68&amp;"*",all!$B$2:$G$30,4,FALSE)</f>
        <v>200</v>
      </c>
      <c r="G68" s="174" t="str">
        <f>VLOOKUP("*"&amp;A68&amp;"*",all!$B$2:$G$30,5,FALSE)</f>
        <v>hemolýza</v>
      </c>
      <c r="H68" s="299"/>
      <c r="I68" s="299"/>
      <c r="J68" s="304"/>
      <c r="K68" s="299"/>
      <c r="L68" s="102"/>
      <c r="M68" s="102"/>
    </row>
    <row r="69" spans="1:13" x14ac:dyDescent="0.25">
      <c r="A69" t="s">
        <v>152</v>
      </c>
      <c r="B69" s="298"/>
      <c r="C69" s="274"/>
      <c r="D69" s="109" t="str">
        <f>VLOOKUP("*"&amp;A69&amp;"*",all!$B$2:$G$30,2,FALSE)</f>
        <v>x RM, &gt; 6R</v>
      </c>
      <c r="E69" s="176" t="str">
        <f>VLOOKUP("*"&amp;A69&amp;"*",all!$B$2:$G$30,3,FALSE)</f>
        <v>rozp. ↑ hemolýzou</v>
      </c>
      <c r="F69" s="176">
        <f>VLOOKUP("*"&amp;A69&amp;"*",all!$B$2:$G$30,4,FALSE)</f>
        <v>50</v>
      </c>
      <c r="G69" s="176" t="str">
        <f>VLOOKUP("*"&amp;A69&amp;"*",all!$B$2:$G$30,5,FALSE)</f>
        <v>hemolýza</v>
      </c>
      <c r="H69" s="274"/>
      <c r="I69" s="274"/>
      <c r="J69" s="305"/>
      <c r="K69" s="274"/>
      <c r="L69" s="102"/>
      <c r="M69" s="102"/>
    </row>
    <row r="70" spans="1:13" x14ac:dyDescent="0.25">
      <c r="A70" t="s">
        <v>129</v>
      </c>
      <c r="B70" s="137" t="s">
        <v>129</v>
      </c>
      <c r="C70" s="175">
        <f>VLOOKUP("*"&amp;A70&amp;"*",all!$B$2:$G$30,6,FALSE)</f>
        <v>1000</v>
      </c>
      <c r="D70" s="300" t="s">
        <v>32</v>
      </c>
      <c r="E70" s="301"/>
      <c r="F70" s="301"/>
      <c r="G70" s="302"/>
      <c r="H70" s="210">
        <f>VLOOKUP("*"&amp;A70&amp;"*",all!$B$33:$G$50,6,FALSE)</f>
        <v>1000</v>
      </c>
      <c r="I70" s="175" t="str">
        <f>VLOOKUP("*"&amp;A70&amp;"*",all!$B$33:$G$50,3,FALSE)</f>
        <v>chylózní</v>
      </c>
      <c r="J70" s="185">
        <f>VLOOKUP("*"&amp;A70&amp;"*",all!$B$53:$G$65,6,FALSE)</f>
        <v>60</v>
      </c>
      <c r="K70" s="175" t="str">
        <f>VLOOKUP("*"&amp;A70&amp;"*",all!$B$53:$G$65,3,FALSE)</f>
        <v>ikter.</v>
      </c>
      <c r="L70" s="102"/>
      <c r="M70" s="102"/>
    </row>
    <row r="71" spans="1:13" x14ac:dyDescent="0.25">
      <c r="A71" t="s">
        <v>134</v>
      </c>
      <c r="B71" s="137" t="s">
        <v>134</v>
      </c>
      <c r="C71" s="175">
        <f>VLOOKUP("*"&amp;A71&amp;"*",all!$B$2:$G$30,6,FALSE)</f>
        <v>1000</v>
      </c>
      <c r="D71" s="300" t="s">
        <v>32</v>
      </c>
      <c r="E71" s="301"/>
      <c r="F71" s="301"/>
      <c r="G71" s="302"/>
      <c r="H71" s="210">
        <f>VLOOKUP("*"&amp;A71&amp;"*",all!$B$33:$G$50,6,FALSE)</f>
        <v>1000</v>
      </c>
      <c r="I71" s="175" t="str">
        <f>VLOOKUP("*"&amp;A71&amp;"*",all!$B$33:$G$50,3,FALSE)</f>
        <v>chylózní</v>
      </c>
      <c r="J71" s="185">
        <f>VLOOKUP("*"&amp;A71&amp;"*",all!$B$53:$G$65,6,FALSE)</f>
        <v>50</v>
      </c>
      <c r="K71" s="175" t="str">
        <f>VLOOKUP("*"&amp;A71&amp;"*",all!$B$53:$G$65,3,FALSE)</f>
        <v>ikter.</v>
      </c>
      <c r="L71" s="102"/>
      <c r="M71" s="102"/>
    </row>
    <row r="72" spans="1:13" x14ac:dyDescent="0.25">
      <c r="A72" t="s">
        <v>128</v>
      </c>
      <c r="B72" s="137" t="s">
        <v>128</v>
      </c>
      <c r="C72" s="175">
        <f>VLOOKUP("*"&amp;A72&amp;"*",all!$B$2:$G$30,6,FALSE)</f>
        <v>1000</v>
      </c>
      <c r="D72" s="300" t="s">
        <v>32</v>
      </c>
      <c r="E72" s="301"/>
      <c r="F72" s="301"/>
      <c r="G72" s="302"/>
      <c r="H72" s="210">
        <f>VLOOKUP("*"&amp;A72&amp;"*",all!$B$33:$G$50,6,FALSE)</f>
        <v>2000</v>
      </c>
      <c r="I72" s="175" t="str">
        <f>VLOOKUP("*"&amp;A72&amp;"*",all!$B$33:$G$50,3,FALSE)</f>
        <v>chylózní</v>
      </c>
      <c r="J72" s="185">
        <f>VLOOKUP("*"&amp;A72&amp;"*",all!$B$53:$G$65,6,FALSE)</f>
        <v>60</v>
      </c>
      <c r="K72" s="175" t="str">
        <f>VLOOKUP("*"&amp;A72&amp;"*",all!$B$53:$G$65,3,FALSE)</f>
        <v>ikter.</v>
      </c>
      <c r="L72" s="102"/>
      <c r="M72" s="102"/>
    </row>
    <row r="73" spans="1:13" x14ac:dyDescent="0.25">
      <c r="A73" t="s">
        <v>121</v>
      </c>
      <c r="B73" s="137" t="s">
        <v>121</v>
      </c>
      <c r="C73" s="175">
        <f>VLOOKUP("*"&amp;A73&amp;"*",all!$B$2:$G$30,6,FALSE)</f>
        <v>1000</v>
      </c>
      <c r="D73" s="300" t="s">
        <v>32</v>
      </c>
      <c r="E73" s="301"/>
      <c r="F73" s="301"/>
      <c r="G73" s="302"/>
      <c r="H73" s="210">
        <f>VLOOKUP("*"&amp;A73&amp;"*",all!$B$33:$G$50,6,FALSE)</f>
        <v>2000</v>
      </c>
      <c r="I73" s="175" t="str">
        <f>VLOOKUP("*"&amp;A73&amp;"*",all!$B$33:$G$50,3,FALSE)</f>
        <v>chylózní</v>
      </c>
      <c r="J73" s="185">
        <f>VLOOKUP("*"&amp;A73&amp;"*",all!$B$53:$G$65,6,FALSE)</f>
        <v>60</v>
      </c>
      <c r="K73" s="175" t="str">
        <f>VLOOKUP("*"&amp;A73&amp;"*",all!$B$53:$G$65,3,FALSE)</f>
        <v>ikter.</v>
      </c>
      <c r="L73" s="102"/>
      <c r="M73" s="102"/>
    </row>
    <row r="74" spans="1:13" x14ac:dyDescent="0.25">
      <c r="A74" t="s">
        <v>110</v>
      </c>
      <c r="B74" s="137" t="s">
        <v>110</v>
      </c>
      <c r="C74" s="175">
        <f>VLOOKUP("*"&amp;A74&amp;"*",all!$B$2:$G$30,6,FALSE)</f>
        <v>800</v>
      </c>
      <c r="D74" s="300" t="s">
        <v>32</v>
      </c>
      <c r="E74" s="301"/>
      <c r="F74" s="301"/>
      <c r="G74" s="302"/>
      <c r="H74" s="210">
        <f>VLOOKUP("*"&amp;A74&amp;"*",all!$B$33:$G$50,6,FALSE)</f>
        <v>1000</v>
      </c>
      <c r="I74" s="175" t="str">
        <f>VLOOKUP("*"&amp;A74&amp;"*",all!$B$33:$G$50,3,FALSE)</f>
        <v>chylózní</v>
      </c>
      <c r="J74" s="185">
        <f>VLOOKUP("*"&amp;A74&amp;"*",all!$B$53:$G$65,6,FALSE)</f>
        <v>60</v>
      </c>
      <c r="K74" s="175" t="str">
        <f>VLOOKUP("*"&amp;A74&amp;"*",all!$B$53:$G$65,3,FALSE)</f>
        <v>ikter.</v>
      </c>
      <c r="L74" s="102"/>
      <c r="M74" s="102"/>
    </row>
    <row r="75" spans="1:13" x14ac:dyDescent="0.25">
      <c r="A75" t="s">
        <v>63</v>
      </c>
      <c r="B75" s="137" t="s">
        <v>63</v>
      </c>
      <c r="C75" s="175">
        <f>VLOOKUP("*"&amp;A75&amp;"*",all!$B$2:$G$30,6,FALSE)</f>
        <v>1000</v>
      </c>
      <c r="D75" s="300" t="s">
        <v>32</v>
      </c>
      <c r="E75" s="301"/>
      <c r="F75" s="301"/>
      <c r="G75" s="302"/>
      <c r="H75" s="210">
        <f>VLOOKUP("*"&amp;A75&amp;"*",all!$B$33:$G$50,6,FALSE)</f>
        <v>2200</v>
      </c>
      <c r="I75" s="175" t="str">
        <f>VLOOKUP("*"&amp;A75&amp;"*",all!$B$33:$G$50,3,FALSE)</f>
        <v>chylózní</v>
      </c>
      <c r="J75" s="185">
        <f>VLOOKUP("*"&amp;A75&amp;"*",all!$B$53:$G$65,6,FALSE)</f>
        <v>50</v>
      </c>
      <c r="K75" s="175" t="str">
        <f>VLOOKUP("*"&amp;A75&amp;"*",all!$B$53:$G$65,3,FALSE)</f>
        <v>ikter.</v>
      </c>
      <c r="L75" s="102"/>
      <c r="M75" s="102"/>
    </row>
    <row r="76" spans="1:13" x14ac:dyDescent="0.25">
      <c r="A76" t="s">
        <v>183</v>
      </c>
      <c r="B76" s="137" t="s">
        <v>115</v>
      </c>
      <c r="C76" s="175">
        <f>VLOOKUP("*"&amp;A76&amp;"*",all!$B$2:$G$30,6,FALSE)</f>
        <v>1000</v>
      </c>
      <c r="D76" s="300" t="s">
        <v>32</v>
      </c>
      <c r="E76" s="301"/>
      <c r="F76" s="301"/>
      <c r="G76" s="302"/>
      <c r="H76" s="210">
        <v>200</v>
      </c>
      <c r="I76" s="175" t="str">
        <f>VLOOKUP("*"&amp;A76&amp;"*",all!$B$33:$G$50,3,FALSE)</f>
        <v>chylózní</v>
      </c>
      <c r="J76" s="185">
        <f>VLOOKUP("*"&amp;A76&amp;"*",all!$B$53:$G$65,6,FALSE)</f>
        <v>60</v>
      </c>
      <c r="K76" s="175" t="str">
        <f>VLOOKUP("*"&amp;A76&amp;"*",all!$B$53:$G$65,3,FALSE)</f>
        <v>ikter.</v>
      </c>
      <c r="L76" s="102"/>
      <c r="M76" s="102"/>
    </row>
    <row r="77" spans="1:13" x14ac:dyDescent="0.25">
      <c r="A77" t="s">
        <v>130</v>
      </c>
      <c r="B77" s="137" t="s">
        <v>130</v>
      </c>
      <c r="C77" s="175">
        <f>VLOOKUP("*"&amp;A77&amp;"*",all!$B$2:$G$30,6,FALSE)</f>
        <v>1000</v>
      </c>
      <c r="D77" s="300" t="s">
        <v>32</v>
      </c>
      <c r="E77" s="301"/>
      <c r="F77" s="301"/>
      <c r="G77" s="302"/>
      <c r="H77" s="324" t="e">
        <f>VLOOKUP("*"&amp;A77&amp;"*",all!$B$33:$G$50,6,FALSE)</f>
        <v>#N/A</v>
      </c>
      <c r="I77" s="325"/>
      <c r="J77" s="185">
        <f>VLOOKUP("*"&amp;A77&amp;"*",all!$B$53:$G$65,6,FALSE)</f>
        <v>25</v>
      </c>
      <c r="K77" s="175" t="str">
        <f>VLOOKUP("*"&amp;A77&amp;"*",all!$B$53:$G$65,3,FALSE)</f>
        <v>ikter.</v>
      </c>
      <c r="L77" s="102"/>
      <c r="M77" s="102"/>
    </row>
    <row r="78" spans="1:13" x14ac:dyDescent="0.25">
      <c r="A78" s="99" t="s">
        <v>179</v>
      </c>
      <c r="B78" s="137" t="s">
        <v>40</v>
      </c>
      <c r="C78" s="175">
        <f>VLOOKUP(A78,all!$B$2:$G$30,6,FALSE)</f>
        <v>300</v>
      </c>
      <c r="D78" s="300" t="s">
        <v>32</v>
      </c>
      <c r="E78" s="301"/>
      <c r="F78" s="301"/>
      <c r="G78" s="302"/>
      <c r="H78" s="210">
        <f>VLOOKUP("*"&amp;A78&amp;"*",all!$B$33:$G$50,6,FALSE)</f>
        <v>800</v>
      </c>
      <c r="I78" s="175" t="str">
        <f>VLOOKUP("*"&amp;A78&amp;"*",all!$B$33:$G$50,3,FALSE)</f>
        <v>chylózní</v>
      </c>
      <c r="J78" s="185">
        <f>VLOOKUP("*"&amp;A78&amp;"*",all!$B$53:$G$65,6,FALSE)</f>
        <v>40</v>
      </c>
      <c r="K78" s="175" t="str">
        <f>VLOOKUP("*"&amp;A78&amp;"*",all!$B$53:$G$65,3,FALSE)</f>
        <v>ikter.</v>
      </c>
      <c r="L78" s="102"/>
      <c r="M78" s="102"/>
    </row>
    <row r="79" spans="1:13" x14ac:dyDescent="0.25">
      <c r="A79" t="s">
        <v>119</v>
      </c>
      <c r="B79" s="137" t="s">
        <v>119</v>
      </c>
      <c r="C79" s="175">
        <f>VLOOKUP("*"&amp;A79&amp;"*",all!$B$2:$G$30,6,FALSE)</f>
        <v>1000</v>
      </c>
      <c r="D79" s="300" t="s">
        <v>32</v>
      </c>
      <c r="E79" s="301"/>
      <c r="F79" s="301"/>
      <c r="G79" s="302"/>
      <c r="H79" s="213" t="e">
        <f>VLOOKUP("*"&amp;A79&amp;"*",all!$B$33:$G$50,6,FALSE)</f>
        <v>#N/A</v>
      </c>
      <c r="I79" s="214"/>
      <c r="J79" s="215" t="e">
        <f>VLOOKUP("*"&amp;A79&amp;"*",all!$B$53:$G$65,6,FALSE)</f>
        <v>#N/A</v>
      </c>
      <c r="K79" s="214"/>
      <c r="L79" s="102"/>
      <c r="M79" s="102"/>
    </row>
    <row r="80" spans="1:13" x14ac:dyDescent="0.25">
      <c r="A80" t="s">
        <v>120</v>
      </c>
      <c r="B80" s="137" t="s">
        <v>120</v>
      </c>
      <c r="C80" s="175">
        <f>VLOOKUP("*"&amp;A80&amp;"*",all!$B$2:$G$30,6,FALSE)</f>
        <v>1000</v>
      </c>
      <c r="D80" s="300" t="s">
        <v>32</v>
      </c>
      <c r="E80" s="301"/>
      <c r="F80" s="301"/>
      <c r="G80" s="302"/>
      <c r="H80" s="324" t="e">
        <f>VLOOKUP("*"&amp;A80&amp;"*",all!$B$33:$G$50,6,FALSE)</f>
        <v>#N/A</v>
      </c>
      <c r="I80" s="325"/>
      <c r="J80" s="328" t="e">
        <f>VLOOKUP("*"&amp;A80&amp;"*",all!$B$53:$G$65,6,FALSE)</f>
        <v>#N/A</v>
      </c>
      <c r="K80" s="325"/>
      <c r="L80" s="102"/>
      <c r="M80" s="102"/>
    </row>
    <row r="81" spans="1:13" x14ac:dyDescent="0.25">
      <c r="A81" t="s">
        <v>61</v>
      </c>
      <c r="B81" s="137" t="s">
        <v>61</v>
      </c>
      <c r="C81" s="175">
        <f>VLOOKUP("*"&amp;A81&amp;"*",all!$B$2:$G$30,6,FALSE)</f>
        <v>1000</v>
      </c>
      <c r="D81" s="300" t="s">
        <v>32</v>
      </c>
      <c r="E81" s="301"/>
      <c r="F81" s="301"/>
      <c r="G81" s="302"/>
      <c r="H81" s="210">
        <f>VLOOKUP("*"&amp;A81&amp;"*",all!$B$33:$G$50,6,FALSE)</f>
        <v>600</v>
      </c>
      <c r="I81" s="175" t="str">
        <f>VLOOKUP("*"&amp;A81&amp;"*",all!$B$33:$G$50,3,FALSE)</f>
        <v>chylózní</v>
      </c>
      <c r="J81" s="328" t="e">
        <f>VLOOKUP("*"&amp;A81&amp;"*",all!$B$53:$G$65,6,FALSE)</f>
        <v>#N/A</v>
      </c>
      <c r="K81" s="325"/>
      <c r="L81" s="102"/>
      <c r="M81" s="102"/>
    </row>
    <row r="82" spans="1:13" x14ac:dyDescent="0.25">
      <c r="A82" t="s">
        <v>42</v>
      </c>
      <c r="B82" s="137" t="s">
        <v>42</v>
      </c>
      <c r="C82" s="175">
        <f>VLOOKUP("*"&amp;A82&amp;"*",all!$B$2:$G$30,6,FALSE)</f>
        <v>900</v>
      </c>
      <c r="D82" s="300" t="s">
        <v>32</v>
      </c>
      <c r="E82" s="301"/>
      <c r="F82" s="301"/>
      <c r="G82" s="302"/>
      <c r="H82" s="210">
        <f>VLOOKUP("*"&amp;A82&amp;"*",all!$B$33:$G$50,6,FALSE)</f>
        <v>1500</v>
      </c>
      <c r="I82" s="175" t="str">
        <f>VLOOKUP("*"&amp;A82&amp;"*",all!$B$33:$G$50,3,FALSE)</f>
        <v>chylózní</v>
      </c>
      <c r="J82" s="185">
        <f>VLOOKUP("*"&amp;A82&amp;"*",all!$B$53:$G$65,6,FALSE)</f>
        <v>25</v>
      </c>
      <c r="K82" s="175" t="str">
        <f>VLOOKUP("*"&amp;A82&amp;"*",all!$B$53:$G$65,3,FALSE)</f>
        <v>ikter.</v>
      </c>
      <c r="L82" s="102"/>
      <c r="M82" s="102"/>
    </row>
    <row r="83" spans="1:13" x14ac:dyDescent="0.25">
      <c r="A83" t="s">
        <v>106</v>
      </c>
      <c r="B83" s="137" t="s">
        <v>106</v>
      </c>
      <c r="C83" s="175">
        <f>VLOOKUP("*"&amp;A83&amp;"*",all!$B$2:$G$30,6,FALSE)</f>
        <v>500</v>
      </c>
      <c r="D83" s="300" t="s">
        <v>32</v>
      </c>
      <c r="E83" s="301"/>
      <c r="F83" s="301"/>
      <c r="G83" s="302"/>
      <c r="H83" s="210">
        <f>VLOOKUP("*"&amp;A83&amp;"*",all!$B$33:$G$50,6,FALSE)</f>
        <v>1500</v>
      </c>
      <c r="I83" s="175" t="str">
        <f>VLOOKUP("*"&amp;A83&amp;"*",all!$B$33:$G$50,3,FALSE)</f>
        <v>chylózní</v>
      </c>
      <c r="J83" s="185">
        <f>VLOOKUP("*"&amp;A83&amp;"*",all!$B$53:$G$65,6,FALSE)</f>
        <v>25</v>
      </c>
      <c r="K83" s="175" t="str">
        <f>VLOOKUP("*"&amp;A83&amp;"*",all!$B$53:$G$65,3,FALSE)</f>
        <v>ikter.</v>
      </c>
      <c r="L83" s="102"/>
      <c r="M83" s="102"/>
    </row>
    <row r="84" spans="1:13" x14ac:dyDescent="0.25">
      <c r="A84" t="s">
        <v>59</v>
      </c>
      <c r="B84" s="137" t="s">
        <v>59</v>
      </c>
      <c r="C84" s="175">
        <f>VLOOKUP("*"&amp;A84&amp;"*",all!$B$2:$G$30,6,FALSE)</f>
        <v>700</v>
      </c>
      <c r="D84" s="300" t="s">
        <v>32</v>
      </c>
      <c r="E84" s="301"/>
      <c r="F84" s="301"/>
      <c r="G84" s="302"/>
      <c r="H84" s="210">
        <f>VLOOKUP("*"&amp;A84&amp;"*",all!$B$33:$G$50,6,FALSE)</f>
        <v>400</v>
      </c>
      <c r="I84" s="175" t="str">
        <f>VLOOKUP("*"&amp;A84&amp;"*",all!$B$33:$G$50,3,FALSE)</f>
        <v>chylózní</v>
      </c>
      <c r="J84" s="185">
        <f>VLOOKUP("*"&amp;A84&amp;"*",all!$B$53:$G$65,6,FALSE)</f>
        <v>30</v>
      </c>
      <c r="K84" s="175" t="str">
        <f>VLOOKUP("*"&amp;A84&amp;"*",all!$B$53:$G$65,3,FALSE)</f>
        <v>ikter.</v>
      </c>
      <c r="L84" s="102"/>
      <c r="M84" s="102"/>
    </row>
    <row r="85" spans="1:13" x14ac:dyDescent="0.25">
      <c r="A85" t="s">
        <v>104</v>
      </c>
      <c r="B85" s="137" t="s">
        <v>104</v>
      </c>
      <c r="C85" s="175">
        <f>VLOOKUP("*"&amp;A85&amp;"*",all!$B$2:$G$30,6,FALSE)</f>
        <v>500</v>
      </c>
      <c r="D85" s="300" t="s">
        <v>32</v>
      </c>
      <c r="E85" s="301"/>
      <c r="F85" s="301"/>
      <c r="G85" s="302"/>
      <c r="H85" s="210">
        <f>VLOOKUP("*"&amp;A85&amp;"*",all!$B$33:$G$50,6,FALSE)</f>
        <v>2000</v>
      </c>
      <c r="I85" s="175" t="str">
        <f>VLOOKUP("*"&amp;A85&amp;"*",all!$B$33:$G$50,3,FALSE)</f>
        <v>chylózní</v>
      </c>
      <c r="J85" s="185">
        <f>VLOOKUP("*"&amp;A85&amp;"*",all!$B$53:$G$65,6,FALSE)</f>
        <v>20</v>
      </c>
      <c r="K85" s="175" t="str">
        <f>VLOOKUP("*"&amp;A85&amp;"*",all!$B$53:$G$65,3,FALSE)</f>
        <v>ikter.</v>
      </c>
      <c r="L85" s="102"/>
      <c r="M85" s="102"/>
    </row>
    <row r="86" spans="1:13" x14ac:dyDescent="0.25">
      <c r="A86" t="s">
        <v>73</v>
      </c>
      <c r="B86" s="137" t="s">
        <v>73</v>
      </c>
      <c r="C86" s="175">
        <f>VLOOKUP("*"&amp;A86&amp;"*",all!$B$2:$G$30,6,FALSE)</f>
        <v>1000</v>
      </c>
      <c r="D86" s="300" t="s">
        <v>32</v>
      </c>
      <c r="E86" s="301"/>
      <c r="F86" s="301"/>
      <c r="G86" s="302"/>
      <c r="H86" s="210">
        <f>VLOOKUP("*"&amp;A86&amp;"*",all!$B$33:$G$50,6,FALSE)</f>
        <v>1000</v>
      </c>
      <c r="I86" s="175" t="str">
        <f>VLOOKUP("*"&amp;A86&amp;"*",all!$B$33:$G$50,3,FALSE)</f>
        <v>chylózní</v>
      </c>
      <c r="J86" s="185">
        <f>VLOOKUP("*"&amp;A86&amp;"*",all!$B$53:$G$65,6,FALSE)</f>
        <v>23</v>
      </c>
      <c r="K86" s="175" t="str">
        <f>VLOOKUP("*"&amp;A86&amp;"*",all!$B$53:$G$65,3,FALSE)</f>
        <v>ikter.</v>
      </c>
      <c r="L86" s="102"/>
      <c r="M86" s="102"/>
    </row>
    <row r="87" spans="1:13" x14ac:dyDescent="0.25">
      <c r="A87" t="s">
        <v>105</v>
      </c>
      <c r="B87" s="137" t="s">
        <v>105</v>
      </c>
      <c r="C87" s="175">
        <f>VLOOKUP("*"&amp;A87&amp;"*",all!$B$2:$G$30,6,FALSE)</f>
        <v>500</v>
      </c>
      <c r="D87" s="300" t="s">
        <v>32</v>
      </c>
      <c r="E87" s="301"/>
      <c r="F87" s="301"/>
      <c r="G87" s="302"/>
      <c r="H87" s="210">
        <f>VLOOKUP("*"&amp;A87&amp;"*",all!$B$33:$G$50,6,FALSE)</f>
        <v>1400</v>
      </c>
      <c r="I87" s="175" t="str">
        <f>VLOOKUP("*"&amp;A87&amp;"*",all!$B$33:$G$50,3,FALSE)</f>
        <v>chylózní</v>
      </c>
      <c r="J87" s="185">
        <f>VLOOKUP("*"&amp;A87&amp;"*",all!$B$53:$G$65,6,FALSE)</f>
        <v>25</v>
      </c>
      <c r="K87" s="175" t="str">
        <f>VLOOKUP("*"&amp;A87&amp;"*",all!$B$53:$G$65,3,FALSE)</f>
        <v>ikter.</v>
      </c>
      <c r="L87" s="102"/>
      <c r="M87" s="102"/>
    </row>
    <row r="88" spans="1:13" x14ac:dyDescent="0.25">
      <c r="A88" t="s">
        <v>109</v>
      </c>
      <c r="B88" s="137" t="s">
        <v>109</v>
      </c>
      <c r="C88" s="175">
        <f>VLOOKUP("*"&amp;A88&amp;"*",all!$B$2:$G$30,6,FALSE)</f>
        <v>800</v>
      </c>
      <c r="D88" s="300" t="s">
        <v>32</v>
      </c>
      <c r="E88" s="301"/>
      <c r="F88" s="301"/>
      <c r="G88" s="302"/>
      <c r="H88" s="324" t="e">
        <f>VLOOKUP("*"&amp;A88&amp;"*",all!$B$33:$G$50,6,FALSE)</f>
        <v>#N/A</v>
      </c>
      <c r="I88" s="325"/>
      <c r="J88" s="185">
        <f>VLOOKUP("*"&amp;A88&amp;"*",all!$B$53:$G$65,6,FALSE)</f>
        <v>60</v>
      </c>
      <c r="K88" s="175" t="str">
        <f>VLOOKUP("*"&amp;A88&amp;"*",all!$B$53:$G$65,3,FALSE)</f>
        <v>ikter.</v>
      </c>
      <c r="L88" s="102"/>
      <c r="M88" s="102"/>
    </row>
    <row r="89" spans="1:13" ht="43.5" customHeight="1" x14ac:dyDescent="0.25">
      <c r="A89" t="s">
        <v>145</v>
      </c>
      <c r="B89" s="326" t="s">
        <v>145</v>
      </c>
      <c r="C89" s="273" t="s">
        <v>209</v>
      </c>
      <c r="D89" s="172" t="s">
        <v>238</v>
      </c>
      <c r="E89" s="290" t="s">
        <v>237</v>
      </c>
      <c r="F89" s="291"/>
      <c r="G89" s="292"/>
      <c r="H89" s="273">
        <f>VLOOKUP("*"&amp;A89&amp;"*",all!$B$33:$G$50,6,FALSE)</f>
        <v>1500</v>
      </c>
      <c r="I89" s="273" t="str">
        <f>VLOOKUP("*"&amp;A89&amp;"*",all!$B$33:$G$50,3,FALSE)</f>
        <v>chylózní</v>
      </c>
      <c r="J89" s="273">
        <f>VLOOKUP("*"&amp;A89&amp;"*",all!$B$53:$G$65,6,FALSE)</f>
        <v>25</v>
      </c>
      <c r="K89" s="273" t="str">
        <f>VLOOKUP("*"&amp;A89&amp;"*",all!$B$53:$G$65,3,FALSE)</f>
        <v>ikter.</v>
      </c>
      <c r="L89" s="102"/>
      <c r="M89" s="102"/>
    </row>
    <row r="90" spans="1:13" ht="29.25" customHeight="1" x14ac:dyDescent="0.25">
      <c r="B90" s="327"/>
      <c r="C90" s="274"/>
      <c r="D90" s="171" t="s">
        <v>239</v>
      </c>
      <c r="E90" s="293" t="s">
        <v>240</v>
      </c>
      <c r="F90" s="294"/>
      <c r="G90" s="295"/>
      <c r="H90" s="274"/>
      <c r="I90" s="274"/>
      <c r="J90" s="274"/>
      <c r="K90" s="274"/>
      <c r="L90" s="102"/>
      <c r="M90" s="102"/>
    </row>
    <row r="91" spans="1:13" x14ac:dyDescent="0.25">
      <c r="A91" t="s">
        <v>113</v>
      </c>
      <c r="B91" s="137" t="s">
        <v>113</v>
      </c>
      <c r="C91" s="175">
        <f>VLOOKUP("*"&amp;A91&amp;"*",all!$B$2:$G$30,6,FALSE)</f>
        <v>1000</v>
      </c>
      <c r="D91" s="300" t="s">
        <v>32</v>
      </c>
      <c r="E91" s="301"/>
      <c r="F91" s="301"/>
      <c r="G91" s="302"/>
      <c r="H91" s="210">
        <f>VLOOKUP("*"&amp;A91&amp;"*",all!$B$33:$G$50,6,FALSE)</f>
        <v>1000</v>
      </c>
      <c r="I91" s="175" t="str">
        <f>VLOOKUP("*"&amp;A91&amp;"*",all!$B$33:$G$50,3,FALSE)</f>
        <v>chylózní</v>
      </c>
      <c r="J91" s="185">
        <f>VLOOKUP("*"&amp;A91&amp;"*",all!$B$53:$G$65,6,FALSE)</f>
        <v>60</v>
      </c>
      <c r="K91" s="175" t="str">
        <f>VLOOKUP("*"&amp;A91&amp;"*",all!$B$53:$G$65,3,FALSE)</f>
        <v>ikter.</v>
      </c>
      <c r="L91" s="102"/>
      <c r="M91" s="102"/>
    </row>
    <row r="92" spans="1:13" x14ac:dyDescent="0.25">
      <c r="A92" t="s">
        <v>107</v>
      </c>
      <c r="B92" s="137" t="s">
        <v>107</v>
      </c>
      <c r="C92" s="175">
        <f>VLOOKUP("*"&amp;A92&amp;"*",all!$B$2:$G$30,6,FALSE)</f>
        <v>500</v>
      </c>
      <c r="D92" s="300" t="s">
        <v>32</v>
      </c>
      <c r="E92" s="301"/>
      <c r="F92" s="301"/>
      <c r="G92" s="302"/>
      <c r="H92" s="210">
        <f>VLOOKUP("*"&amp;A92&amp;"*",all!$B$33:$G$50,6,FALSE)</f>
        <v>500</v>
      </c>
      <c r="I92" s="175" t="str">
        <f>VLOOKUP("*"&amp;A92&amp;"*",all!$B$33:$G$50,3,FALSE)</f>
        <v>chylózní</v>
      </c>
      <c r="J92" s="185">
        <f>VLOOKUP("*"&amp;A92&amp;"*",all!$B$53:$G$65,6,FALSE)</f>
        <v>30</v>
      </c>
      <c r="K92" s="175" t="str">
        <f>VLOOKUP("*"&amp;A92&amp;"*",all!$B$53:$G$65,3,FALSE)</f>
        <v>ikter.</v>
      </c>
      <c r="L92" s="102"/>
      <c r="M92" s="102"/>
    </row>
    <row r="93" spans="1:13" x14ac:dyDescent="0.25">
      <c r="A93" t="s">
        <v>98</v>
      </c>
      <c r="B93" s="296" t="s">
        <v>98</v>
      </c>
      <c r="C93" s="273">
        <f>VLOOKUP("*"&amp;A93&amp;"*",all!$B$2:$G$30,6,FALSE)</f>
        <v>100</v>
      </c>
      <c r="D93" s="168" t="str">
        <f>VLOOKUP("*"&amp;A93&amp;"*",all!$B$2:$G$30,2,FALSE)</f>
        <v>≤ 30D</v>
      </c>
      <c r="E93" s="173" t="str">
        <f>VLOOKUP("*"&amp;A93&amp;"*",all!$B$2:$G$30,3,FALSE)</f>
        <v>pozn. ovl. hemolýzou</v>
      </c>
      <c r="F93" s="173">
        <f>VLOOKUP("*"&amp;A93&amp;"*",all!$B$2:$G$30,4,FALSE)</f>
        <v>300</v>
      </c>
      <c r="G93" s="173" t="str">
        <f>VLOOKUP("*"&amp;A93&amp;"*",all!$B$2:$G$30,5,FALSE)</f>
        <v>hemolýza</v>
      </c>
      <c r="H93" s="273">
        <f>VLOOKUP("*"&amp;A93&amp;"*",all!$B$33:$G$50,6,FALSE)</f>
        <v>1500</v>
      </c>
      <c r="I93" s="273" t="str">
        <f>VLOOKUP("*"&amp;A93&amp;"*",all!$B$33:$G$50,3,FALSE)</f>
        <v>chylózní</v>
      </c>
      <c r="J93" s="303">
        <f>VLOOKUP("*"&amp;A93&amp;"*",all!$B$53:$G$65,6,FALSE)</f>
        <v>65</v>
      </c>
      <c r="K93" s="273" t="str">
        <f>VLOOKUP("*"&amp;A93&amp;"*",all!$B$53:$G$65,3,FALSE)</f>
        <v>ikter.</v>
      </c>
      <c r="L93" s="102"/>
      <c r="M93" s="102"/>
    </row>
    <row r="94" spans="1:13" x14ac:dyDescent="0.25">
      <c r="A94" t="s">
        <v>175</v>
      </c>
      <c r="B94" s="297"/>
      <c r="C94" s="299"/>
      <c r="D94" s="169" t="str">
        <f>VLOOKUP("*"&amp;A94&amp;"*",all!$B$2:$G$30,2,FALSE)</f>
        <v>31D-6R</v>
      </c>
      <c r="E94" s="174" t="str">
        <f>VLOOKUP("*"&amp;A94&amp;"*",all!$B$2:$G$30,3,FALSE)</f>
        <v>pozn. ovl. hemolýzou</v>
      </c>
      <c r="F94" s="174">
        <f>VLOOKUP("*"&amp;A94&amp;"*",all!$B$2:$G$30,4,FALSE)</f>
        <v>200</v>
      </c>
      <c r="G94" s="174" t="str">
        <f>VLOOKUP("*"&amp;A94&amp;"*",all!$B$2:$G$30,5,FALSE)</f>
        <v>hemolýza</v>
      </c>
      <c r="H94" s="299"/>
      <c r="I94" s="299"/>
      <c r="J94" s="304"/>
      <c r="K94" s="299"/>
      <c r="L94" s="102"/>
      <c r="M94" s="102"/>
    </row>
    <row r="95" spans="1:13" x14ac:dyDescent="0.25">
      <c r="A95" t="s">
        <v>176</v>
      </c>
      <c r="B95" s="298"/>
      <c r="C95" s="274"/>
      <c r="D95" s="109" t="str">
        <f>VLOOKUP("*"&amp;A95&amp;"*",all!$B$2:$G$30,2,FALSE)</f>
        <v>&gt; 6R</v>
      </c>
      <c r="E95" s="306" t="str">
        <f>VLOOKUP("*"&amp;A95&amp;"*",all!$B$2:$G$30,3,FALSE)</f>
        <v>hemolýza</v>
      </c>
      <c r="F95" s="307"/>
      <c r="G95" s="308"/>
      <c r="H95" s="274"/>
      <c r="I95" s="274"/>
      <c r="J95" s="305"/>
      <c r="K95" s="274"/>
      <c r="L95" s="102"/>
      <c r="M95" s="102"/>
    </row>
    <row r="96" spans="1:13" x14ac:dyDescent="0.25">
      <c r="A96" t="s">
        <v>57</v>
      </c>
      <c r="B96" s="137" t="s">
        <v>57</v>
      </c>
      <c r="C96" s="175">
        <f>VLOOKUP("*"&amp;A96&amp;"*",all!$B$2:$G$30,6,FALSE)</f>
        <v>500</v>
      </c>
      <c r="D96" s="300" t="s">
        <v>32</v>
      </c>
      <c r="E96" s="301"/>
      <c r="F96" s="301"/>
      <c r="G96" s="302"/>
      <c r="H96" s="210">
        <f>VLOOKUP("*"&amp;A96&amp;"*",all!$B$33:$G$50,6,FALSE)</f>
        <v>330</v>
      </c>
      <c r="I96" s="175" t="str">
        <f>VLOOKUP("*"&amp;A96&amp;"*",all!$B$33:$G$50,3,FALSE)</f>
        <v>chylózní</v>
      </c>
      <c r="J96" s="185">
        <f>VLOOKUP("*"&amp;A96&amp;"*",all!$B$53:$G$65,6,FALSE)</f>
        <v>50</v>
      </c>
      <c r="K96" s="175" t="str">
        <f>VLOOKUP("*"&amp;A96&amp;"*",all!$B$53:$G$65,3,FALSE)</f>
        <v>ikter.</v>
      </c>
      <c r="L96" s="102"/>
      <c r="M96" s="102"/>
    </row>
    <row r="97" spans="2:13" x14ac:dyDescent="0.25">
      <c r="B97" s="103"/>
      <c r="C97" s="177"/>
      <c r="D97" s="102"/>
      <c r="E97" s="177"/>
      <c r="F97" s="177"/>
      <c r="G97" s="177"/>
      <c r="H97" s="211"/>
      <c r="I97" s="177"/>
      <c r="J97" s="177"/>
      <c r="K97" s="177"/>
      <c r="L97" s="102"/>
      <c r="M97" s="102"/>
    </row>
    <row r="98" spans="2:13" x14ac:dyDescent="0.25">
      <c r="B98" s="144" t="s">
        <v>236</v>
      </c>
      <c r="C98" s="287" t="s">
        <v>219</v>
      </c>
      <c r="D98" s="288"/>
      <c r="E98" s="145" t="s">
        <v>221</v>
      </c>
      <c r="F98" s="287" t="s">
        <v>222</v>
      </c>
      <c r="G98" s="288"/>
      <c r="H98" s="287" t="s">
        <v>228</v>
      </c>
      <c r="I98" s="289"/>
      <c r="J98" s="289"/>
      <c r="K98" s="288"/>
    </row>
    <row r="99" spans="2:13" x14ac:dyDescent="0.25">
      <c r="B99" s="281" t="s">
        <v>39</v>
      </c>
      <c r="C99" s="275" t="s">
        <v>220</v>
      </c>
      <c r="D99" s="276"/>
      <c r="E99" s="284" t="s">
        <v>229</v>
      </c>
      <c r="F99" s="143" t="s">
        <v>223</v>
      </c>
      <c r="G99" s="179"/>
      <c r="H99" s="183" t="s">
        <v>230</v>
      </c>
      <c r="I99" s="180"/>
      <c r="J99" s="180"/>
      <c r="K99" s="179"/>
    </row>
    <row r="100" spans="2:13" x14ac:dyDescent="0.25">
      <c r="B100" s="282"/>
      <c r="C100" s="277"/>
      <c r="D100" s="278"/>
      <c r="E100" s="285"/>
      <c r="F100" s="143" t="s">
        <v>224</v>
      </c>
      <c r="G100" s="179"/>
      <c r="H100" s="183" t="s">
        <v>231</v>
      </c>
      <c r="I100" s="180"/>
      <c r="J100" s="180"/>
      <c r="K100" s="179"/>
    </row>
    <row r="101" spans="2:13" x14ac:dyDescent="0.25">
      <c r="B101" s="282"/>
      <c r="C101" s="277"/>
      <c r="D101" s="278"/>
      <c r="E101" s="285"/>
      <c r="F101" s="143" t="s">
        <v>225</v>
      </c>
      <c r="G101" s="179"/>
      <c r="H101" s="183" t="s">
        <v>232</v>
      </c>
      <c r="I101" s="180"/>
      <c r="J101" s="180"/>
      <c r="K101" s="179"/>
    </row>
    <row r="102" spans="2:13" x14ac:dyDescent="0.25">
      <c r="B102" s="282"/>
      <c r="C102" s="277"/>
      <c r="D102" s="278"/>
      <c r="E102" s="285"/>
      <c r="F102" s="143" t="s">
        <v>226</v>
      </c>
      <c r="G102" s="179"/>
      <c r="H102" s="183" t="s">
        <v>233</v>
      </c>
      <c r="I102" s="180"/>
      <c r="J102" s="180"/>
      <c r="K102" s="179"/>
    </row>
    <row r="103" spans="2:13" x14ac:dyDescent="0.25">
      <c r="B103" s="283"/>
      <c r="C103" s="279"/>
      <c r="D103" s="280"/>
      <c r="E103" s="286"/>
      <c r="F103" s="134" t="s">
        <v>227</v>
      </c>
      <c r="G103" s="167"/>
      <c r="H103" s="184" t="s">
        <v>234</v>
      </c>
      <c r="I103" s="166"/>
      <c r="J103" s="187"/>
      <c r="K103" s="167"/>
    </row>
  </sheetData>
  <mergeCells count="166">
    <mergeCell ref="D30:G30"/>
    <mergeCell ref="D76:G76"/>
    <mergeCell ref="D77:G77"/>
    <mergeCell ref="D78:G78"/>
    <mergeCell ref="D79:G79"/>
    <mergeCell ref="D80:G80"/>
    <mergeCell ref="D81:G81"/>
    <mergeCell ref="D70:G70"/>
    <mergeCell ref="D71:G71"/>
    <mergeCell ref="D73:G73"/>
    <mergeCell ref="D74:G74"/>
    <mergeCell ref="D75:G75"/>
    <mergeCell ref="D50:G50"/>
    <mergeCell ref="D7:G7"/>
    <mergeCell ref="D10:G10"/>
    <mergeCell ref="D11:G11"/>
    <mergeCell ref="D12:G12"/>
    <mergeCell ref="H88:I88"/>
    <mergeCell ref="J80:K80"/>
    <mergeCell ref="J81:K81"/>
    <mergeCell ref="H63:I63"/>
    <mergeCell ref="J65:K65"/>
    <mergeCell ref="H35:I35"/>
    <mergeCell ref="D43:G43"/>
    <mergeCell ref="D44:G44"/>
    <mergeCell ref="D72:G72"/>
    <mergeCell ref="D88:G88"/>
    <mergeCell ref="D53:G53"/>
    <mergeCell ref="D54:G54"/>
    <mergeCell ref="D55:G55"/>
    <mergeCell ref="D59:G59"/>
    <mergeCell ref="D63:G63"/>
    <mergeCell ref="D64:G64"/>
    <mergeCell ref="E62:G62"/>
    <mergeCell ref="E58:G58"/>
    <mergeCell ref="D19:G19"/>
    <mergeCell ref="D29:G29"/>
    <mergeCell ref="H77:I77"/>
    <mergeCell ref="H80:I80"/>
    <mergeCell ref="B89:B90"/>
    <mergeCell ref="C89:C90"/>
    <mergeCell ref="H89:H90"/>
    <mergeCell ref="I89:I90"/>
    <mergeCell ref="D82:G82"/>
    <mergeCell ref="D83:G83"/>
    <mergeCell ref="D84:G84"/>
    <mergeCell ref="D85:G85"/>
    <mergeCell ref="D86:G86"/>
    <mergeCell ref="D87:G87"/>
    <mergeCell ref="B66:B69"/>
    <mergeCell ref="C66:C69"/>
    <mergeCell ref="H66:H69"/>
    <mergeCell ref="I66:I69"/>
    <mergeCell ref="J66:J69"/>
    <mergeCell ref="K66:K69"/>
    <mergeCell ref="D65:G65"/>
    <mergeCell ref="B60:B62"/>
    <mergeCell ref="C60:C62"/>
    <mergeCell ref="H60:H62"/>
    <mergeCell ref="I60:I62"/>
    <mergeCell ref="J60:J62"/>
    <mergeCell ref="K60:K62"/>
    <mergeCell ref="B56:B58"/>
    <mergeCell ref="C56:C58"/>
    <mergeCell ref="H56:H58"/>
    <mergeCell ref="I56:I58"/>
    <mergeCell ref="J56:J58"/>
    <mergeCell ref="K56:K58"/>
    <mergeCell ref="J37:J38"/>
    <mergeCell ref="K37:K38"/>
    <mergeCell ref="B47:B49"/>
    <mergeCell ref="C47:C49"/>
    <mergeCell ref="H47:H49"/>
    <mergeCell ref="I47:I49"/>
    <mergeCell ref="J47:J49"/>
    <mergeCell ref="K47:K49"/>
    <mergeCell ref="D41:G41"/>
    <mergeCell ref="D42:G42"/>
    <mergeCell ref="D45:G45"/>
    <mergeCell ref="D46:G46"/>
    <mergeCell ref="D51:G51"/>
    <mergeCell ref="D52:G52"/>
    <mergeCell ref="D39:G39"/>
    <mergeCell ref="D40:G40"/>
    <mergeCell ref="E38:G38"/>
    <mergeCell ref="E49:G49"/>
    <mergeCell ref="H36:I36"/>
    <mergeCell ref="B37:B38"/>
    <mergeCell ref="C37:C38"/>
    <mergeCell ref="H37:H38"/>
    <mergeCell ref="I37:I38"/>
    <mergeCell ref="B33:B34"/>
    <mergeCell ref="C33:C34"/>
    <mergeCell ref="H33:H34"/>
    <mergeCell ref="I33:I34"/>
    <mergeCell ref="D35:G35"/>
    <mergeCell ref="D36:G36"/>
    <mergeCell ref="E34:G34"/>
    <mergeCell ref="J33:J34"/>
    <mergeCell ref="K33:K34"/>
    <mergeCell ref="B26:B28"/>
    <mergeCell ref="C26:C28"/>
    <mergeCell ref="H26:H28"/>
    <mergeCell ref="I26:I28"/>
    <mergeCell ref="J26:J28"/>
    <mergeCell ref="K26:K28"/>
    <mergeCell ref="B20:B21"/>
    <mergeCell ref="C20:C21"/>
    <mergeCell ref="H20:H21"/>
    <mergeCell ref="I20:I21"/>
    <mergeCell ref="J20:K21"/>
    <mergeCell ref="B22:B24"/>
    <mergeCell ref="C22:C24"/>
    <mergeCell ref="H22:H24"/>
    <mergeCell ref="I22:I24"/>
    <mergeCell ref="J22:K24"/>
    <mergeCell ref="D31:G31"/>
    <mergeCell ref="D32:G32"/>
    <mergeCell ref="E21:G21"/>
    <mergeCell ref="E24:G24"/>
    <mergeCell ref="E28:G28"/>
    <mergeCell ref="D25:G25"/>
    <mergeCell ref="B15:B18"/>
    <mergeCell ref="C15:C18"/>
    <mergeCell ref="H15:H18"/>
    <mergeCell ref="I15:I18"/>
    <mergeCell ref="J15:J18"/>
    <mergeCell ref="K15:K18"/>
    <mergeCell ref="B1:B2"/>
    <mergeCell ref="C1:G1"/>
    <mergeCell ref="H1:I1"/>
    <mergeCell ref="J1:K1"/>
    <mergeCell ref="B8:B9"/>
    <mergeCell ref="C8:C9"/>
    <mergeCell ref="H8:H9"/>
    <mergeCell ref="I8:I9"/>
    <mergeCell ref="J8:J9"/>
    <mergeCell ref="K8:K9"/>
    <mergeCell ref="D13:G13"/>
    <mergeCell ref="D14:G14"/>
    <mergeCell ref="E9:G9"/>
    <mergeCell ref="E18:G18"/>
    <mergeCell ref="D3:G3"/>
    <mergeCell ref="D4:G4"/>
    <mergeCell ref="D5:G5"/>
    <mergeCell ref="D6:G6"/>
    <mergeCell ref="J89:J90"/>
    <mergeCell ref="K89:K90"/>
    <mergeCell ref="C99:D103"/>
    <mergeCell ref="B99:B103"/>
    <mergeCell ref="E99:E103"/>
    <mergeCell ref="C98:D98"/>
    <mergeCell ref="F98:G98"/>
    <mergeCell ref="H98:K98"/>
    <mergeCell ref="E89:G89"/>
    <mergeCell ref="E90:G90"/>
    <mergeCell ref="B93:B95"/>
    <mergeCell ref="C93:C95"/>
    <mergeCell ref="H93:H95"/>
    <mergeCell ref="I93:I95"/>
    <mergeCell ref="D96:G96"/>
    <mergeCell ref="J93:J95"/>
    <mergeCell ref="K93:K95"/>
    <mergeCell ref="D91:G91"/>
    <mergeCell ref="D92:G92"/>
    <mergeCell ref="E95:G95"/>
  </mergeCells>
  <pageMargins left="0.31496062992125984" right="0.31496062992125984" top="0.39370078740157483" bottom="0.39370078740157483" header="0.31496062992125984" footer="0.31496062992125984"/>
  <pageSetup paperSize="9" orientation="portrait" r:id="rId1"/>
  <webPublishItems count="2">
    <webPublishItem id="31715" divId="LIH_31715" sourceType="printArea" destinationFile="C:\Users\VOSTRYM\Documents\=ukbh=\LIH.htm"/>
    <webPublishItem id="7413" divId="LIH_7413" sourceType="printArea" destinationFile="C:\Users\VOSTRYM\Documents\=ukbh=\Stránka.mht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7"/>
  <sheetViews>
    <sheetView topLeftCell="B76" zoomScale="115" zoomScaleNormal="115" workbookViewId="0">
      <selection activeCell="P12" sqref="P12"/>
    </sheetView>
  </sheetViews>
  <sheetFormatPr defaultRowHeight="15" x14ac:dyDescent="0.25"/>
  <cols>
    <col min="1" max="1" width="0" hidden="1" customWidth="1"/>
    <col min="2" max="2" width="8.7109375" style="2" bestFit="1" customWidth="1"/>
    <col min="3" max="3" width="6.140625" style="101" customWidth="1"/>
    <col min="4" max="4" width="14.28515625" bestFit="1" customWidth="1"/>
    <col min="5" max="5" width="20.140625" style="101" bestFit="1" customWidth="1"/>
    <col min="6" max="6" width="5" style="101" bestFit="1" customWidth="1"/>
    <col min="7" max="7" width="9.5703125" style="101" bestFit="1" customWidth="1"/>
    <col min="8" max="8" width="6.85546875" style="101" customWidth="1"/>
    <col min="9" max="9" width="10" customWidth="1"/>
    <col min="10" max="10" width="6.85546875" style="101" customWidth="1"/>
    <col min="11" max="11" width="7.28515625" customWidth="1"/>
  </cols>
  <sheetData>
    <row r="2" spans="1:13" s="116" customFormat="1" ht="15.75" x14ac:dyDescent="0.25">
      <c r="B2" s="332" t="s">
        <v>50</v>
      </c>
      <c r="C2" s="329" t="s">
        <v>189</v>
      </c>
      <c r="D2" s="329"/>
      <c r="E2" s="329"/>
      <c r="F2" s="329"/>
      <c r="G2" s="329"/>
      <c r="H2" s="330" t="s">
        <v>190</v>
      </c>
      <c r="I2" s="331"/>
      <c r="J2" s="330" t="s">
        <v>191</v>
      </c>
      <c r="K2" s="331"/>
      <c r="L2" s="117"/>
      <c r="M2" s="117"/>
    </row>
    <row r="3" spans="1:13" ht="15.75" x14ac:dyDescent="0.25">
      <c r="A3" s="100" t="s">
        <v>177</v>
      </c>
      <c r="B3" s="333"/>
      <c r="C3" s="124" t="s">
        <v>162</v>
      </c>
      <c r="D3" s="123" t="s">
        <v>51</v>
      </c>
      <c r="E3" s="123" t="s">
        <v>52</v>
      </c>
      <c r="F3" s="124" t="s">
        <v>33</v>
      </c>
      <c r="G3" s="123" t="s">
        <v>53</v>
      </c>
      <c r="H3" s="121" t="s">
        <v>178</v>
      </c>
      <c r="I3" s="122"/>
      <c r="J3" s="121" t="s">
        <v>188</v>
      </c>
      <c r="K3" s="122"/>
      <c r="L3" s="102"/>
      <c r="M3" s="102"/>
    </row>
    <row r="4" spans="1:13" x14ac:dyDescent="0.25">
      <c r="A4" t="s">
        <v>140</v>
      </c>
      <c r="B4" s="127" t="s">
        <v>140</v>
      </c>
      <c r="C4" s="125">
        <f>VLOOKUP("*"&amp;A4&amp;"*",all!$B$2:$G$30,6,FALSE)</f>
        <v>1000</v>
      </c>
      <c r="D4" s="118">
        <f>VLOOKUP("*"&amp;A4&amp;"*",all!$B$2:$G$30,2,FALSE)</f>
        <v>0</v>
      </c>
      <c r="E4" s="110" t="str">
        <f>VLOOKUP("*"&amp;A4&amp;"*",all!$B$2:$G$30,3,FALSE)</f>
        <v>hemolýza</v>
      </c>
      <c r="F4" s="111">
        <f>VLOOKUP("*"&amp;A4&amp;"*",all!$B$2:$G$30,4,FALSE)</f>
        <v>0</v>
      </c>
      <c r="G4" s="129">
        <f>VLOOKUP("*"&amp;A4&amp;"*",all!$B$2:$G$30,5,FALSE)</f>
        <v>0</v>
      </c>
      <c r="H4" s="105">
        <f>VLOOKUP("*"&amp;A4&amp;"*",all!$B$33:$G$50,6,FALSE)</f>
        <v>2000</v>
      </c>
      <c r="I4" s="108" t="str">
        <f>VLOOKUP("*"&amp;A4&amp;"*",all!$B$33:$G$50,3,FALSE)</f>
        <v>chylózní</v>
      </c>
      <c r="J4" s="125">
        <f>VLOOKUP("*"&amp;A4&amp;"*",all!$B$53:$G$65,6,FALSE)</f>
        <v>66</v>
      </c>
      <c r="K4" s="109" t="str">
        <f>VLOOKUP("*"&amp;A4&amp;"*",all!$B$53:$G$65,3,FALSE)</f>
        <v>ikter.</v>
      </c>
      <c r="L4" s="102"/>
      <c r="M4" s="102"/>
    </row>
    <row r="5" spans="1:13" x14ac:dyDescent="0.25">
      <c r="A5" t="s">
        <v>71</v>
      </c>
      <c r="B5" s="128" t="s">
        <v>71</v>
      </c>
      <c r="C5" s="126">
        <f>VLOOKUP("*"&amp;A5&amp;"*",all!$B$2:$G$30,6,FALSE)</f>
        <v>1000</v>
      </c>
      <c r="D5" s="106">
        <f>VLOOKUP("*"&amp;A5&amp;"*",all!$B$2:$G$30,2,FALSE)</f>
        <v>0</v>
      </c>
      <c r="E5" s="105" t="str">
        <f>VLOOKUP("*"&amp;A5&amp;"*",all!$B$2:$G$30,3,FALSE)</f>
        <v>hemolýza</v>
      </c>
      <c r="F5" s="107">
        <f>VLOOKUP("*"&amp;A5&amp;"*",all!$B$2:$G$30,4,FALSE)</f>
        <v>0</v>
      </c>
      <c r="G5" s="130">
        <f>VLOOKUP("*"&amp;A5&amp;"*",all!$B$2:$G$30,5,FALSE)</f>
        <v>0</v>
      </c>
      <c r="H5" s="105">
        <f>VLOOKUP("*"&amp;A5&amp;"*",all!$B$33:$G$50,6,FALSE)</f>
        <v>1500</v>
      </c>
      <c r="I5" s="108" t="str">
        <f>VLOOKUP("*"&amp;A5&amp;"*",all!$B$33:$G$50,3,FALSE)</f>
        <v>chylózní</v>
      </c>
      <c r="J5" s="126">
        <f>VLOOKUP("*"&amp;A5&amp;"*",all!$B$53:$G$65,6,FALSE)</f>
        <v>5</v>
      </c>
      <c r="K5" s="108" t="str">
        <f>VLOOKUP("*"&amp;A5&amp;"*",all!$B$53:$G$65,3,FALSE)</f>
        <v>ikter.</v>
      </c>
      <c r="L5" s="102"/>
      <c r="M5" s="102"/>
    </row>
    <row r="6" spans="1:13" x14ac:dyDescent="0.25">
      <c r="A6" t="s">
        <v>139</v>
      </c>
      <c r="B6" s="128" t="s">
        <v>139</v>
      </c>
      <c r="C6" s="126">
        <f>VLOOKUP("*"&amp;A6&amp;"*",all!$B$2:$G$30,6,FALSE)</f>
        <v>1000</v>
      </c>
      <c r="D6" s="106">
        <f>VLOOKUP("*"&amp;A6&amp;"*",all!$B$2:$G$30,2,FALSE)</f>
        <v>0</v>
      </c>
      <c r="E6" s="105" t="str">
        <f>VLOOKUP("*"&amp;A6&amp;"*",all!$B$2:$G$30,3,FALSE)</f>
        <v>hemolýza</v>
      </c>
      <c r="F6" s="107">
        <f>VLOOKUP("*"&amp;A6&amp;"*",all!$B$2:$G$30,4,FALSE)</f>
        <v>0</v>
      </c>
      <c r="G6" s="130">
        <f>VLOOKUP("*"&amp;A6&amp;"*",all!$B$2:$G$30,5,FALSE)</f>
        <v>0</v>
      </c>
      <c r="H6" s="105">
        <f>VLOOKUP("*"&amp;A6&amp;"*",all!$B$33:$G$50,6,FALSE)</f>
        <v>1500</v>
      </c>
      <c r="I6" s="108" t="str">
        <f>VLOOKUP("*"&amp;A6&amp;"*",all!$B$33:$G$50,3,FALSE)</f>
        <v>chylózní</v>
      </c>
      <c r="J6" s="126">
        <f>VLOOKUP("*"&amp;A6&amp;"*",all!$B$53:$G$65,6,FALSE)</f>
        <v>30</v>
      </c>
      <c r="K6" s="108" t="str">
        <f>VLOOKUP("*"&amp;A6&amp;"*",all!$B$53:$G$65,3,FALSE)</f>
        <v>ikter.</v>
      </c>
      <c r="L6" s="102"/>
      <c r="M6" s="102"/>
    </row>
    <row r="7" spans="1:13" x14ac:dyDescent="0.25">
      <c r="A7" t="s">
        <v>143</v>
      </c>
      <c r="B7" s="128" t="s">
        <v>143</v>
      </c>
      <c r="C7" s="126">
        <f>VLOOKUP("*"&amp;A7&amp;"*",all!$B$2:$G$30,6,FALSE)</f>
        <v>1000</v>
      </c>
      <c r="D7" s="106">
        <f>VLOOKUP("*"&amp;A7&amp;"*",all!$B$2:$G$30,2,FALSE)</f>
        <v>0</v>
      </c>
      <c r="E7" s="105" t="str">
        <f>VLOOKUP("*"&amp;A7&amp;"*",all!$B$2:$G$30,3,FALSE)</f>
        <v>hemolýza</v>
      </c>
      <c r="F7" s="107">
        <f>VLOOKUP("*"&amp;A7&amp;"*",all!$B$2:$G$30,4,FALSE)</f>
        <v>0</v>
      </c>
      <c r="G7" s="130">
        <f>VLOOKUP("*"&amp;A7&amp;"*",all!$B$2:$G$30,5,FALSE)</f>
        <v>0</v>
      </c>
      <c r="H7" s="105">
        <f>VLOOKUP("*"&amp;A7&amp;"*",all!$B$33:$G$50,6,FALSE)</f>
        <v>2000</v>
      </c>
      <c r="I7" s="108" t="str">
        <f>VLOOKUP("*"&amp;A7&amp;"*",all!$B$33:$G$50,3,FALSE)</f>
        <v>chylózní</v>
      </c>
      <c r="J7" s="126">
        <f>VLOOKUP("*"&amp;A7&amp;"*",all!$B$53:$G$65,6,FALSE)</f>
        <v>66</v>
      </c>
      <c r="K7" s="108" t="str">
        <f>VLOOKUP("*"&amp;A7&amp;"*",all!$B$53:$G$65,3,FALSE)</f>
        <v>ikter.</v>
      </c>
      <c r="L7" s="102"/>
      <c r="M7" s="102"/>
    </row>
    <row r="8" spans="1:13" x14ac:dyDescent="0.25">
      <c r="A8" t="s">
        <v>60</v>
      </c>
      <c r="B8" s="128" t="s">
        <v>60</v>
      </c>
      <c r="C8" s="126">
        <f>VLOOKUP("*"&amp;A8&amp;"*",all!$B$2:$G$30,6,FALSE)</f>
        <v>1000</v>
      </c>
      <c r="D8" s="106">
        <f>VLOOKUP("*"&amp;A8&amp;"*",all!$B$2:$G$30,2,FALSE)</f>
        <v>0</v>
      </c>
      <c r="E8" s="105" t="str">
        <f>VLOOKUP("*"&amp;A8&amp;"*",all!$B$2:$G$30,3,FALSE)</f>
        <v>hemolýza</v>
      </c>
      <c r="F8" s="107">
        <f>VLOOKUP("*"&amp;A8&amp;"*",all!$B$2:$G$30,4,FALSE)</f>
        <v>0</v>
      </c>
      <c r="G8" s="130">
        <f>VLOOKUP("*"&amp;A8&amp;"*",all!$B$2:$G$30,5,FALSE)</f>
        <v>0</v>
      </c>
      <c r="H8" s="105">
        <f>VLOOKUP("*"&amp;A8&amp;"*",all!$B$33:$G$50,6,FALSE)</f>
        <v>550</v>
      </c>
      <c r="I8" s="108" t="str">
        <f>VLOOKUP("*"&amp;A8&amp;"*",all!$B$33:$G$50,3,FALSE)</f>
        <v>chylózní</v>
      </c>
      <c r="J8" s="126">
        <f>VLOOKUP("*"&amp;A8&amp;"*",all!$B$53:$G$65,6,FALSE)</f>
        <v>60</v>
      </c>
      <c r="K8" s="108" t="str">
        <f>VLOOKUP("*"&amp;A8&amp;"*",all!$B$53:$G$65,3,FALSE)</f>
        <v>ikter.</v>
      </c>
      <c r="L8" s="102"/>
      <c r="M8" s="102"/>
    </row>
    <row r="9" spans="1:13" x14ac:dyDescent="0.25">
      <c r="A9" t="s">
        <v>101</v>
      </c>
      <c r="B9" s="326" t="s">
        <v>101</v>
      </c>
      <c r="C9" s="303">
        <f>VLOOKUP("*"&amp;A9&amp;"*",all!$B$2:$G$30,6,FALSE)</f>
        <v>200</v>
      </c>
      <c r="D9" s="112" t="str">
        <f>VLOOKUP("*"&amp;A9&amp;"*",all!$B$2:$G$30,2,FALSE)</f>
        <v>≤ 30D</v>
      </c>
      <c r="E9" s="113" t="str">
        <f>VLOOKUP("*"&amp;A9&amp;"*",all!$B$2:$G$30,3,FALSE)</f>
        <v>pozn. ovl. hemolýzou</v>
      </c>
      <c r="F9" s="113">
        <f>VLOOKUP("*"&amp;A9&amp;"*",all!$B$2:$G$30,4,FALSE)</f>
        <v>300</v>
      </c>
      <c r="G9" s="131" t="str">
        <f>VLOOKUP("*"&amp;A9&amp;"*",all!$B$2:$G$30,5,FALSE)</f>
        <v>hemolýza</v>
      </c>
      <c r="H9" s="326">
        <f>VLOOKUP("*"&amp;A9&amp;"*",all!$B$33:$G$50,6,FALSE)</f>
        <v>2000</v>
      </c>
      <c r="I9" s="326" t="str">
        <f>VLOOKUP("*"&amp;A9&amp;"*",all!$B$33:$G$50,3,FALSE)</f>
        <v>chylózní</v>
      </c>
      <c r="J9" s="334">
        <f>VLOOKUP("*"&amp;A9&amp;"*",all!$B$53:$G$65,6,FALSE)</f>
        <v>60</v>
      </c>
      <c r="K9" s="326" t="str">
        <f>VLOOKUP("*"&amp;A9&amp;"*",all!$B$53:$G$65,3,FALSE)</f>
        <v>ikter.</v>
      </c>
      <c r="L9" s="102"/>
      <c r="M9" s="102"/>
    </row>
    <row r="10" spans="1:13" x14ac:dyDescent="0.25">
      <c r="A10" t="s">
        <v>163</v>
      </c>
      <c r="B10" s="327"/>
      <c r="C10" s="305"/>
      <c r="D10" s="109" t="str">
        <f>VLOOKUP("*"&amp;A10&amp;"*",all!$B$2:$G$30,2,FALSE)</f>
        <v>&gt; 31D</v>
      </c>
      <c r="E10" s="110" t="str">
        <f>VLOOKUP("*"&amp;A10&amp;"*",all!$B$2:$G$30,3,FALSE)</f>
        <v>hemolýza</v>
      </c>
      <c r="F10" s="111">
        <f>VLOOKUP("*"&amp;A10&amp;"*",all!$B$2:$G$30,4,FALSE)</f>
        <v>0</v>
      </c>
      <c r="G10" s="129">
        <f>VLOOKUP("*"&amp;A10&amp;"*",all!$B$2:$G$30,5,FALSE)</f>
        <v>0</v>
      </c>
      <c r="H10" s="327"/>
      <c r="I10" s="327"/>
      <c r="J10" s="336"/>
      <c r="K10" s="327"/>
      <c r="L10" s="102"/>
      <c r="M10" s="102"/>
    </row>
    <row r="11" spans="1:13" x14ac:dyDescent="0.25">
      <c r="A11" t="s">
        <v>111</v>
      </c>
      <c r="B11" s="128" t="s">
        <v>111</v>
      </c>
      <c r="C11" s="126">
        <f>VLOOKUP("*"&amp;A11&amp;"*",all!$B$2:$G$30,6,FALSE)</f>
        <v>1000</v>
      </c>
      <c r="D11" s="106">
        <f>VLOOKUP("*"&amp;A11&amp;"*",all!$B$2:$G$30,2,FALSE)</f>
        <v>0</v>
      </c>
      <c r="E11" s="105" t="str">
        <f>VLOOKUP("*"&amp;A11&amp;"*",all!$B$2:$G$30,3,FALSE)</f>
        <v>hemolýza</v>
      </c>
      <c r="F11" s="107">
        <f>VLOOKUP("*"&amp;A11&amp;"*",all!$B$2:$G$30,4,FALSE)</f>
        <v>0</v>
      </c>
      <c r="G11" s="130">
        <f>VLOOKUP("*"&amp;A11&amp;"*",all!$B$2:$G$30,5,FALSE)</f>
        <v>0</v>
      </c>
      <c r="H11" s="105">
        <f>VLOOKUP("*"&amp;A11&amp;"*",all!$B$33:$G$50,6,FALSE)</f>
        <v>150</v>
      </c>
      <c r="I11" s="108" t="str">
        <f>VLOOKUP("*"&amp;A11&amp;"*",all!$B$33:$G$50,3,FALSE)</f>
        <v>chylózní</v>
      </c>
      <c r="J11" s="126">
        <f>VLOOKUP("*"&amp;A11&amp;"*",all!$B$53:$G$65,6,FALSE)</f>
        <v>60</v>
      </c>
      <c r="K11" s="108" t="str">
        <f>VLOOKUP("*"&amp;A11&amp;"*",all!$B$53:$G$65,3,FALSE)</f>
        <v>ikter.</v>
      </c>
      <c r="L11" s="102"/>
      <c r="M11" s="102"/>
    </row>
    <row r="12" spans="1:13" x14ac:dyDescent="0.25">
      <c r="A12" t="s">
        <v>146</v>
      </c>
      <c r="B12" s="128" t="s">
        <v>146</v>
      </c>
      <c r="C12" s="126">
        <f>VLOOKUP("*"&amp;A12&amp;"*",all!$B$2:$G$30,6,FALSE)</f>
        <v>1000</v>
      </c>
      <c r="D12" s="106">
        <f>VLOOKUP("*"&amp;A12&amp;"*",all!$B$2:$G$30,2,FALSE)</f>
        <v>0</v>
      </c>
      <c r="E12" s="105" t="str">
        <f>VLOOKUP("*"&amp;A12&amp;"*",all!$B$2:$G$30,3,FALSE)</f>
        <v>hemolýza</v>
      </c>
      <c r="F12" s="107">
        <f>VLOOKUP("*"&amp;A12&amp;"*",all!$B$2:$G$30,4,FALSE)</f>
        <v>0</v>
      </c>
      <c r="G12" s="130">
        <f>VLOOKUP("*"&amp;A12&amp;"*",all!$B$2:$G$30,5,FALSE)</f>
        <v>0</v>
      </c>
      <c r="H12" s="105">
        <f>VLOOKUP("*"&amp;A12&amp;"*",all!$B$33:$G$50,6,FALSE)</f>
        <v>1000</v>
      </c>
      <c r="I12" s="108" t="str">
        <f>VLOOKUP("*"&amp;A12&amp;"*",all!$B$33:$G$50,3,FALSE)</f>
        <v>chylózní</v>
      </c>
      <c r="J12" s="126">
        <f>VLOOKUP("*"&amp;A12&amp;"*",all!$B$53:$G$65,6,FALSE)</f>
        <v>50</v>
      </c>
      <c r="K12" s="108" t="str">
        <f>VLOOKUP("*"&amp;A12&amp;"*",all!$B$53:$G$65,3,FALSE)</f>
        <v>ikter.</v>
      </c>
      <c r="L12" s="102"/>
      <c r="M12" s="102"/>
    </row>
    <row r="13" spans="1:13" x14ac:dyDescent="0.25">
      <c r="A13" t="s">
        <v>103</v>
      </c>
      <c r="B13" s="128" t="s">
        <v>103</v>
      </c>
      <c r="C13" s="126">
        <f>VLOOKUP("*"&amp;A13&amp;"*",all!$B$2:$G$30,6,FALSE)</f>
        <v>500</v>
      </c>
      <c r="D13" s="106">
        <f>VLOOKUP("*"&amp;A13&amp;"*",all!$B$2:$G$30,2,FALSE)</f>
        <v>0</v>
      </c>
      <c r="E13" s="105" t="str">
        <f>VLOOKUP("*"&amp;A13&amp;"*",all!$B$2:$G$30,3,FALSE)</f>
        <v>hemolýza</v>
      </c>
      <c r="F13" s="107">
        <f>VLOOKUP("*"&amp;A13&amp;"*",all!$B$2:$G$30,4,FALSE)</f>
        <v>0</v>
      </c>
      <c r="G13" s="130">
        <f>VLOOKUP("*"&amp;A13&amp;"*",all!$B$2:$G$30,5,FALSE)</f>
        <v>0</v>
      </c>
      <c r="H13" s="105">
        <f>VLOOKUP("*"&amp;A13&amp;"*",all!$B$33:$G$50,6,FALSE)</f>
        <v>1500</v>
      </c>
      <c r="I13" s="108" t="str">
        <f>VLOOKUP("*"&amp;A13&amp;"*",all!$B$33:$G$50,3,FALSE)</f>
        <v>chylózní</v>
      </c>
      <c r="J13" s="126">
        <f>VLOOKUP("*"&amp;A13&amp;"*",all!$B$53:$G$65,6,FALSE)</f>
        <v>60</v>
      </c>
      <c r="K13" s="108" t="str">
        <f>VLOOKUP("*"&amp;A13&amp;"*",all!$B$53:$G$65,3,FALSE)</f>
        <v>ikter.</v>
      </c>
      <c r="L13" s="102"/>
      <c r="M13" s="102"/>
    </row>
    <row r="14" spans="1:13" x14ac:dyDescent="0.25">
      <c r="A14" t="s">
        <v>126</v>
      </c>
      <c r="B14" s="128" t="s">
        <v>126</v>
      </c>
      <c r="C14" s="126">
        <f>VLOOKUP("*"&amp;A14&amp;"*",all!$B$2:$G$30,6,FALSE)</f>
        <v>1000</v>
      </c>
      <c r="D14" s="106">
        <f>VLOOKUP("*"&amp;A14&amp;"*",all!$B$2:$G$30,2,FALSE)</f>
        <v>0</v>
      </c>
      <c r="E14" s="105" t="str">
        <f>VLOOKUP("*"&amp;A14&amp;"*",all!$B$2:$G$30,3,FALSE)</f>
        <v>hemolýza</v>
      </c>
      <c r="F14" s="107">
        <f>VLOOKUP("*"&amp;A14&amp;"*",all!$B$2:$G$30,4,FALSE)</f>
        <v>0</v>
      </c>
      <c r="G14" s="130">
        <f>VLOOKUP("*"&amp;A14&amp;"*",all!$B$2:$G$30,5,FALSE)</f>
        <v>0</v>
      </c>
      <c r="H14" s="105">
        <f>VLOOKUP("*"&amp;A14&amp;"*",all!$B$33:$G$50,6,FALSE)</f>
        <v>1000</v>
      </c>
      <c r="I14" s="108" t="str">
        <f>VLOOKUP("*"&amp;A14&amp;"*",all!$B$33:$G$50,3,FALSE)</f>
        <v>chylózní</v>
      </c>
      <c r="J14" s="126">
        <f>VLOOKUP("*"&amp;A14&amp;"*",all!$B$53:$G$65,6,FALSE)</f>
        <v>60</v>
      </c>
      <c r="K14" s="108" t="str">
        <f>VLOOKUP("*"&amp;A14&amp;"*",all!$B$53:$G$65,3,FALSE)</f>
        <v>ikter.</v>
      </c>
      <c r="L14" s="102"/>
      <c r="M14" s="102"/>
    </row>
    <row r="15" spans="1:13" x14ac:dyDescent="0.25">
      <c r="A15" t="s">
        <v>127</v>
      </c>
      <c r="B15" s="128" t="s">
        <v>127</v>
      </c>
      <c r="C15" s="126">
        <f>VLOOKUP("*"&amp;A15&amp;"*",all!$B$2:$G$30,6,FALSE)</f>
        <v>1000</v>
      </c>
      <c r="D15" s="106">
        <f>VLOOKUP("*"&amp;A15&amp;"*",all!$B$2:$G$30,2,FALSE)</f>
        <v>0</v>
      </c>
      <c r="E15" s="105" t="str">
        <f>VLOOKUP("*"&amp;A15&amp;"*",all!$B$2:$G$30,3,FALSE)</f>
        <v>hemolýza</v>
      </c>
      <c r="F15" s="107">
        <f>VLOOKUP("*"&amp;A15&amp;"*",all!$B$2:$G$30,4,FALSE)</f>
        <v>0</v>
      </c>
      <c r="G15" s="130">
        <f>VLOOKUP("*"&amp;A15&amp;"*",all!$B$2:$G$30,5,FALSE)</f>
        <v>0</v>
      </c>
      <c r="H15" s="105">
        <f>VLOOKUP("*"&amp;A15&amp;"*",all!$B$33:$G$50,6,FALSE)</f>
        <v>1000</v>
      </c>
      <c r="I15" s="108" t="str">
        <f>VLOOKUP("*"&amp;A15&amp;"*",all!$B$33:$G$50,3,FALSE)</f>
        <v>chylózní</v>
      </c>
      <c r="J15" s="126">
        <f>VLOOKUP("*"&amp;A15&amp;"*",all!$B$53:$G$65,6,FALSE)</f>
        <v>60</v>
      </c>
      <c r="K15" s="108" t="str">
        <f>VLOOKUP("*"&amp;A15&amp;"*",all!$B$53:$G$65,3,FALSE)</f>
        <v>ikter.</v>
      </c>
      <c r="L15" s="102"/>
      <c r="M15" s="102"/>
    </row>
    <row r="16" spans="1:13" x14ac:dyDescent="0.25">
      <c r="A16" t="s">
        <v>38</v>
      </c>
      <c r="B16" s="326" t="s">
        <v>38</v>
      </c>
      <c r="C16" s="303">
        <f>VLOOKUP("*"&amp;A16&amp;"*",all!$B$2:$G$30,6,FALSE)</f>
        <v>40</v>
      </c>
      <c r="D16" s="112" t="str">
        <f>VLOOKUP("*"&amp;A16&amp;"*",all!$B$2:$G$30,2,FALSE)</f>
        <v>v RM</v>
      </c>
      <c r="E16" s="113" t="str">
        <f>VLOOKUP("*"&amp;A16&amp;"*",all!$B$2:$G$30,3,FALSE)</f>
        <v>rozp. ↑ hemolýzou</v>
      </c>
      <c r="F16" s="113">
        <f>VLOOKUP("*"&amp;A16&amp;"*",all!$B$2:$G$30,4,FALSE)</f>
        <v>1000</v>
      </c>
      <c r="G16" s="131" t="str">
        <f>VLOOKUP("*"&amp;A16&amp;"*",all!$B$2:$G$30,5,FALSE)</f>
        <v>hemolýza</v>
      </c>
      <c r="H16" s="326">
        <f>VLOOKUP("*"&amp;A16&amp;"*",all!$B$33:$G$50,6,FALSE)</f>
        <v>150</v>
      </c>
      <c r="I16" s="326" t="str">
        <f>VLOOKUP("*"&amp;A16&amp;"*",all!$B$33:$G$50,3,FALSE)</f>
        <v>chylózní</v>
      </c>
      <c r="J16" s="334">
        <f>VLOOKUP("*"&amp;A16&amp;"*",all!$B$53:$G$65,6,FALSE)</f>
        <v>60</v>
      </c>
      <c r="K16" s="326" t="str">
        <f>VLOOKUP("*"&amp;A16&amp;"*",all!$B$53:$G$65,3,FALSE)</f>
        <v>ikter.</v>
      </c>
      <c r="L16" s="102"/>
      <c r="M16" s="102"/>
    </row>
    <row r="17" spans="1:13" x14ac:dyDescent="0.25">
      <c r="A17" t="s">
        <v>154</v>
      </c>
      <c r="B17" s="337"/>
      <c r="C17" s="304"/>
      <c r="D17" s="114" t="str">
        <f>VLOOKUP("*"&amp;A17&amp;"*",all!$B$2:$G$30,2,FALSE)</f>
        <v>x RM, ≤ 30D</v>
      </c>
      <c r="E17" s="115" t="str">
        <f>VLOOKUP("*"&amp;A17&amp;"*",all!$B$2:$G$30,3,FALSE)</f>
        <v>rozp. ↑ hemolýzou</v>
      </c>
      <c r="F17" s="115">
        <f>VLOOKUP("*"&amp;A17&amp;"*",all!$B$2:$G$30,4,FALSE)</f>
        <v>300</v>
      </c>
      <c r="G17" s="132" t="str">
        <f>VLOOKUP("*"&amp;A17&amp;"*",all!$B$2:$G$30,5,FALSE)</f>
        <v>hemolýza</v>
      </c>
      <c r="H17" s="337"/>
      <c r="I17" s="337"/>
      <c r="J17" s="335"/>
      <c r="K17" s="337"/>
      <c r="L17" s="102"/>
      <c r="M17" s="102"/>
    </row>
    <row r="18" spans="1:13" x14ac:dyDescent="0.25">
      <c r="A18" t="s">
        <v>155</v>
      </c>
      <c r="B18" s="337"/>
      <c r="C18" s="304"/>
      <c r="D18" s="114" t="str">
        <f>VLOOKUP("*"&amp;A18&amp;"*",all!$B$2:$G$30,2,FALSE)</f>
        <v>x RM, 31D-6R</v>
      </c>
      <c r="E18" s="115" t="str">
        <f>VLOOKUP("*"&amp;A18&amp;"*",all!$B$2:$G$30,3,FALSE)</f>
        <v>rozp. ↑ hemolýzou</v>
      </c>
      <c r="F18" s="115">
        <f>VLOOKUP("*"&amp;A18&amp;"*",all!$B$2:$G$30,4,FALSE)</f>
        <v>200</v>
      </c>
      <c r="G18" s="132" t="str">
        <f>VLOOKUP("*"&amp;A18&amp;"*",all!$B$2:$G$30,5,FALSE)</f>
        <v>hemolýza</v>
      </c>
      <c r="H18" s="337"/>
      <c r="I18" s="337"/>
      <c r="J18" s="335"/>
      <c r="K18" s="337"/>
      <c r="L18" s="102"/>
      <c r="M18" s="102"/>
    </row>
    <row r="19" spans="1:13" x14ac:dyDescent="0.25">
      <c r="A19" t="s">
        <v>156</v>
      </c>
      <c r="B19" s="327"/>
      <c r="C19" s="305"/>
      <c r="D19" s="109" t="str">
        <f>VLOOKUP("*"&amp;A19&amp;"*",all!$B$2:$G$30,2,FALSE)</f>
        <v>x RM, &gt; 6R</v>
      </c>
      <c r="E19" s="110" t="str">
        <f>VLOOKUP("*"&amp;A19&amp;"*",all!$B$2:$G$30,3,FALSE)</f>
        <v>hemolýza</v>
      </c>
      <c r="F19" s="111">
        <f>VLOOKUP("*"&amp;A19&amp;"*",all!$B$2:$G$30,4,FALSE)</f>
        <v>0</v>
      </c>
      <c r="G19" s="129">
        <f>VLOOKUP("*"&amp;A19&amp;"*",all!$B$2:$G$30,5,FALSE)</f>
        <v>0</v>
      </c>
      <c r="H19" s="327"/>
      <c r="I19" s="327"/>
      <c r="J19" s="336"/>
      <c r="K19" s="327"/>
      <c r="L19" s="102"/>
      <c r="M19" s="102"/>
    </row>
    <row r="20" spans="1:13" x14ac:dyDescent="0.25">
      <c r="A20" t="s">
        <v>124</v>
      </c>
      <c r="B20" s="128" t="s">
        <v>124</v>
      </c>
      <c r="C20" s="126">
        <f>VLOOKUP("*"&amp;A20&amp;"*",all!$B$2:$G$30,6,FALSE)</f>
        <v>1000</v>
      </c>
      <c r="D20" s="106">
        <f>VLOOKUP("*"&amp;A20&amp;"*",all!$B$2:$G$30,2,FALSE)</f>
        <v>0</v>
      </c>
      <c r="E20" s="105" t="str">
        <f>VLOOKUP("*"&amp;A20&amp;"*",all!$B$2:$G$30,3,FALSE)</f>
        <v>hemolýza</v>
      </c>
      <c r="F20" s="107">
        <f>VLOOKUP("*"&amp;A20&amp;"*",all!$B$2:$G$30,4,FALSE)</f>
        <v>0</v>
      </c>
      <c r="G20" s="130">
        <f>VLOOKUP("*"&amp;A20&amp;"*",all!$B$2:$G$30,5,FALSE)</f>
        <v>0</v>
      </c>
      <c r="H20" s="105">
        <f>VLOOKUP("*"&amp;A20&amp;"*",all!$B$33:$G$50,6,FALSE)</f>
        <v>1000</v>
      </c>
      <c r="I20" s="108" t="str">
        <f>VLOOKUP("*"&amp;A20&amp;"*",all!$B$33:$G$50,3,FALSE)</f>
        <v>chylózní</v>
      </c>
      <c r="J20" s="126">
        <f>VLOOKUP("*"&amp;A20&amp;"*",all!$B$53:$G$65,6,FALSE)</f>
        <v>60</v>
      </c>
      <c r="K20" s="108" t="str">
        <f>VLOOKUP("*"&amp;A20&amp;"*",all!$B$53:$G$65,3,FALSE)</f>
        <v>ikter.</v>
      </c>
      <c r="L20" s="102"/>
      <c r="M20" s="102"/>
    </row>
    <row r="21" spans="1:13" x14ac:dyDescent="0.25">
      <c r="A21" t="s">
        <v>165</v>
      </c>
      <c r="B21" s="326" t="s">
        <v>41</v>
      </c>
      <c r="C21" s="334" t="str">
        <f>VLOOKUP("*"&amp;A21&amp;"*",all!$B$2:$G$30,6,FALSE)</f>
        <v>800</v>
      </c>
      <c r="D21" s="112" t="str">
        <f>VLOOKUP("*"&amp;A21&amp;"*",all!$B$2:$G$30,2,FALSE)</f>
        <v>≤ 30D</v>
      </c>
      <c r="E21" s="113" t="str">
        <f>VLOOKUP("*"&amp;A21&amp;"*",all!$B$2:$G$30,3,FALSE)</f>
        <v>pozn. ovl. hemolýzou</v>
      </c>
      <c r="F21" s="113">
        <f>VLOOKUP("*"&amp;A21&amp;"*",all!$B$2:$G$30,4,FALSE)</f>
        <v>1000</v>
      </c>
      <c r="G21" s="131" t="str">
        <f>VLOOKUP("*"&amp;A21&amp;"*",all!$B$2:$G$30,5,FALSE)</f>
        <v>hemolýza</v>
      </c>
      <c r="H21" s="326">
        <v>1000</v>
      </c>
      <c r="I21" s="326" t="s">
        <v>19</v>
      </c>
      <c r="J21" s="318" t="e">
        <f>VLOOKUP("*"&amp;A21&amp;"*",all!$B$53:$G$65,6,FALSE)</f>
        <v>#N/A</v>
      </c>
      <c r="K21" s="319"/>
      <c r="L21" s="102"/>
      <c r="M21" s="102"/>
    </row>
    <row r="22" spans="1:13" x14ac:dyDescent="0.25">
      <c r="A22" t="s">
        <v>164</v>
      </c>
      <c r="B22" s="327"/>
      <c r="C22" s="336"/>
      <c r="D22" s="109" t="str">
        <f>VLOOKUP("*"&amp;A22&amp;"*",all!$B$2:$G$30,2,FALSE)</f>
        <v>&gt; 31D</v>
      </c>
      <c r="E22" s="110" t="str">
        <f>VLOOKUP("*"&amp;A22&amp;"*",all!$B$2:$G$30,3,FALSE)</f>
        <v>hemolýza</v>
      </c>
      <c r="F22" s="111">
        <f>VLOOKUP("*"&amp;A22&amp;"*",all!$B$2:$G$30,4,FALSE)</f>
        <v>0</v>
      </c>
      <c r="G22" s="129">
        <f>VLOOKUP("*"&amp;A22&amp;"*",all!$B$2:$G$30,5,FALSE)</f>
        <v>0</v>
      </c>
      <c r="H22" s="327"/>
      <c r="I22" s="327"/>
      <c r="J22" s="320"/>
      <c r="K22" s="321"/>
      <c r="L22" s="102"/>
      <c r="M22" s="102"/>
    </row>
    <row r="23" spans="1:13" x14ac:dyDescent="0.25">
      <c r="A23" t="s">
        <v>34</v>
      </c>
      <c r="B23" s="326" t="s">
        <v>34</v>
      </c>
      <c r="C23" s="334">
        <f>VLOOKUP("*"&amp;A23&amp;"*",all!$B$2:$G$30,6,FALSE)</f>
        <v>25</v>
      </c>
      <c r="D23" s="112" t="str">
        <f>VLOOKUP("*"&amp;A23&amp;"*",all!$B$2:$G$30,2,FALSE)</f>
        <v>≤ 30D</v>
      </c>
      <c r="E23" s="113" t="str">
        <f>VLOOKUP("*"&amp;A23&amp;"*",all!$B$2:$G$30,3,FALSE)</f>
        <v>pozn. ↓ hemolýzou</v>
      </c>
      <c r="F23" s="113">
        <f>VLOOKUP("*"&amp;A23&amp;"*",all!$B$2:$G$30,4,FALSE)</f>
        <v>300</v>
      </c>
      <c r="G23" s="131" t="str">
        <f>VLOOKUP("*"&amp;A23&amp;"*",all!$B$2:$G$30,5,FALSE)</f>
        <v>hemolýza</v>
      </c>
      <c r="H23" s="326">
        <f>VLOOKUP("*"&amp;A23&amp;"*",all!$B$33:$G$50,6,FALSE)</f>
        <v>750</v>
      </c>
      <c r="I23" s="326" t="str">
        <f>VLOOKUP("*"&amp;A23&amp;"*",all!$B$33:$G$50,3,FALSE)</f>
        <v>chylózní</v>
      </c>
      <c r="J23" s="318" t="e">
        <f>VLOOKUP("*"&amp;A23&amp;"*",all!$B$53:$G$65,6,FALSE)</f>
        <v>#N/A</v>
      </c>
      <c r="K23" s="319"/>
      <c r="L23" s="102"/>
      <c r="M23" s="102"/>
    </row>
    <row r="24" spans="1:13" x14ac:dyDescent="0.25">
      <c r="A24" t="s">
        <v>153</v>
      </c>
      <c r="B24" s="337"/>
      <c r="C24" s="335"/>
      <c r="D24" s="114" t="str">
        <f>VLOOKUP("*"&amp;A24&amp;"*",all!$B$2:$G$30,2,FALSE)</f>
        <v>31D-6R</v>
      </c>
      <c r="E24" s="115" t="str">
        <f>VLOOKUP("*"&amp;A24&amp;"*",all!$B$2:$G$30,3,FALSE)</f>
        <v>pozn. ↓ hemolýzou</v>
      </c>
      <c r="F24" s="115">
        <f>VLOOKUP("*"&amp;A24&amp;"*",all!$B$2:$G$30,4,FALSE)</f>
        <v>200</v>
      </c>
      <c r="G24" s="132" t="str">
        <f>VLOOKUP("*"&amp;A24&amp;"*",all!$B$2:$G$30,5,FALSE)</f>
        <v>hemolýza</v>
      </c>
      <c r="H24" s="337"/>
      <c r="I24" s="337"/>
      <c r="J24" s="322"/>
      <c r="K24" s="323"/>
      <c r="L24" s="102"/>
      <c r="M24" s="102"/>
    </row>
    <row r="25" spans="1:13" x14ac:dyDescent="0.25">
      <c r="A25" t="s">
        <v>166</v>
      </c>
      <c r="B25" s="327"/>
      <c r="C25" s="336"/>
      <c r="D25" s="109" t="str">
        <f>VLOOKUP("*"&amp;A25&amp;"*",all!$B$2:$G$30,2,FALSE)</f>
        <v>&gt; 6R</v>
      </c>
      <c r="E25" s="110" t="str">
        <f>VLOOKUP("*"&amp;A25&amp;"*",all!$B$2:$G$30,3,FALSE)</f>
        <v>hemolýza</v>
      </c>
      <c r="F25" s="111">
        <f>VLOOKUP("*"&amp;A25&amp;"*",all!$B$2:$G$30,4,FALSE)</f>
        <v>0</v>
      </c>
      <c r="G25" s="129">
        <f>VLOOKUP("*"&amp;A25&amp;"*",all!$B$2:$G$30,5,FALSE)</f>
        <v>0</v>
      </c>
      <c r="H25" s="327"/>
      <c r="I25" s="327"/>
      <c r="J25" s="320"/>
      <c r="K25" s="321"/>
      <c r="L25" s="102"/>
      <c r="M25" s="102"/>
    </row>
    <row r="26" spans="1:13" x14ac:dyDescent="0.25">
      <c r="A26" t="s">
        <v>117</v>
      </c>
      <c r="B26" s="128" t="s">
        <v>117</v>
      </c>
      <c r="C26" s="126">
        <f>VLOOKUP("*"&amp;A26&amp;"*",all!$B$2:$G$30,6,FALSE)</f>
        <v>1000</v>
      </c>
      <c r="D26" s="106">
        <f>VLOOKUP("*"&amp;A26&amp;"*",all!$B$2:$G$30,2,FALSE)</f>
        <v>0</v>
      </c>
      <c r="E26" s="105" t="str">
        <f>VLOOKUP("*"&amp;A26&amp;"*",all!$B$2:$G$30,3,FALSE)</f>
        <v>hemolýza</v>
      </c>
      <c r="F26" s="107">
        <f>VLOOKUP("*"&amp;A26&amp;"*",all!$B$2:$G$30,4,FALSE)</f>
        <v>0</v>
      </c>
      <c r="G26" s="130">
        <f>VLOOKUP("*"&amp;A26&amp;"*",all!$B$2:$G$30,5,FALSE)</f>
        <v>0</v>
      </c>
      <c r="H26" s="105">
        <f>VLOOKUP("*"&amp;A26&amp;"*",all!$B$33:$G$50,6,FALSE)</f>
        <v>1000</v>
      </c>
      <c r="I26" s="108" t="str">
        <f>VLOOKUP("*"&amp;A26&amp;"*",all!$B$33:$G$50,3,FALSE)</f>
        <v>chylózní</v>
      </c>
      <c r="J26" s="126">
        <f>VLOOKUP("*"&amp;A26&amp;"*",all!$B$53:$G$65,6,FALSE)</f>
        <v>60</v>
      </c>
      <c r="K26" s="108" t="str">
        <f>VLOOKUP("*"&amp;A26&amp;"*",all!$B$53:$G$65,3,FALSE)</f>
        <v>ikter.</v>
      </c>
      <c r="L26" s="102"/>
      <c r="M26" s="102"/>
    </row>
    <row r="27" spans="1:13" x14ac:dyDescent="0.25">
      <c r="A27" t="s">
        <v>99</v>
      </c>
      <c r="B27" s="326" t="s">
        <v>99</v>
      </c>
      <c r="C27" s="334">
        <f>VLOOKUP("*"&amp;A27&amp;"*",all!$B$2:$G$30,6,FALSE)</f>
        <v>100</v>
      </c>
      <c r="D27" s="112" t="str">
        <f>VLOOKUP("*"&amp;A27&amp;"*",all!$B$2:$G$30,2,FALSE)</f>
        <v>≤ 30D</v>
      </c>
      <c r="E27" s="113" t="str">
        <f>VLOOKUP("*"&amp;A27&amp;"*",all!$B$2:$G$30,3,FALSE)</f>
        <v>pozn. ovl. hemolýzou</v>
      </c>
      <c r="F27" s="113">
        <f>VLOOKUP("*"&amp;A27&amp;"*",all!$B$2:$G$30,4,FALSE)</f>
        <v>300</v>
      </c>
      <c r="G27" s="131" t="str">
        <f>VLOOKUP("*"&amp;A27&amp;"*",all!$B$2:$G$30,5,FALSE)</f>
        <v>hemolýza</v>
      </c>
      <c r="H27" s="326">
        <f>VLOOKUP("*"&amp;A27&amp;"*",all!$B$33:$G$50,6,FALSE)</f>
        <v>330</v>
      </c>
      <c r="I27" s="326" t="str">
        <f>VLOOKUP("*"&amp;A27&amp;"*",all!$B$33:$G$50,3,FALSE)</f>
        <v>chylózní</v>
      </c>
      <c r="J27" s="334">
        <f>VLOOKUP("*"&amp;A27&amp;"*",all!$B$53:$G$65,6,FALSE)</f>
        <v>50</v>
      </c>
      <c r="K27" s="326" t="str">
        <f>VLOOKUP("*"&amp;A27&amp;"*",all!$B$53:$G$65,3,FALSE)</f>
        <v>ikter.</v>
      </c>
      <c r="L27" s="102"/>
      <c r="M27" s="102"/>
    </row>
    <row r="28" spans="1:13" x14ac:dyDescent="0.25">
      <c r="A28" t="s">
        <v>167</v>
      </c>
      <c r="B28" s="337"/>
      <c r="C28" s="335"/>
      <c r="D28" s="114" t="str">
        <f>VLOOKUP("*"&amp;A28&amp;"*",all!$B$2:$G$30,2,FALSE)</f>
        <v>31D-6R</v>
      </c>
      <c r="E28" s="115" t="str">
        <f>VLOOKUP("*"&amp;A28&amp;"*",all!$B$2:$G$30,3,FALSE)</f>
        <v>pozn. ovl. hemolýzou</v>
      </c>
      <c r="F28" s="115">
        <f>VLOOKUP("*"&amp;A28&amp;"*",all!$B$2:$G$30,4,FALSE)</f>
        <v>200</v>
      </c>
      <c r="G28" s="132" t="str">
        <f>VLOOKUP("*"&amp;A28&amp;"*",all!$B$2:$G$30,5,FALSE)</f>
        <v>hemolýza</v>
      </c>
      <c r="H28" s="337"/>
      <c r="I28" s="337"/>
      <c r="J28" s="335"/>
      <c r="K28" s="337"/>
      <c r="L28" s="102"/>
      <c r="M28" s="102"/>
    </row>
    <row r="29" spans="1:13" x14ac:dyDescent="0.25">
      <c r="A29" t="s">
        <v>168</v>
      </c>
      <c r="B29" s="327"/>
      <c r="C29" s="336"/>
      <c r="D29" s="109" t="str">
        <f>VLOOKUP("*"&amp;A29&amp;"*",all!$B$2:$G$30,2,FALSE)</f>
        <v>&gt; 6R</v>
      </c>
      <c r="E29" s="110" t="str">
        <f>VLOOKUP("*"&amp;A29&amp;"*",all!$B$2:$G$30,3,FALSE)</f>
        <v>hemolýza</v>
      </c>
      <c r="F29" s="111">
        <f>VLOOKUP("*"&amp;A29&amp;"*",all!$B$2:$G$30,4,FALSE)</f>
        <v>0</v>
      </c>
      <c r="G29" s="129">
        <f>VLOOKUP("*"&amp;A29&amp;"*",all!$B$2:$G$30,5,FALSE)</f>
        <v>0</v>
      </c>
      <c r="H29" s="327"/>
      <c r="I29" s="327"/>
      <c r="J29" s="336"/>
      <c r="K29" s="327"/>
      <c r="L29" s="102"/>
      <c r="M29" s="102"/>
    </row>
    <row r="30" spans="1:13" x14ac:dyDescent="0.25">
      <c r="A30" t="s">
        <v>185</v>
      </c>
      <c r="B30" s="128" t="s">
        <v>116</v>
      </c>
      <c r="C30" s="126">
        <f>VLOOKUP("*"&amp;A30&amp;"*",all!$B$2:$G$30,6,FALSE)</f>
        <v>1000</v>
      </c>
      <c r="D30" s="106">
        <f>VLOOKUP("*"&amp;A30&amp;"*",all!$B$2:$G$30,2,FALSE)</f>
        <v>0</v>
      </c>
      <c r="E30" s="105" t="str">
        <f>VLOOKUP("*"&amp;A30&amp;"*",all!$B$2:$G$30,3,FALSE)</f>
        <v>hemolýza</v>
      </c>
      <c r="F30" s="107">
        <f>VLOOKUP("*"&amp;A30&amp;"*",all!$B$2:$G$30,4,FALSE)</f>
        <v>0</v>
      </c>
      <c r="G30" s="130">
        <f>VLOOKUP("*"&amp;A30&amp;"*",all!$B$2:$G$30,5,FALSE)</f>
        <v>0</v>
      </c>
      <c r="H30" s="105">
        <f>VLOOKUP("*"&amp;A30&amp;"*",all!$B$33:$G$50,6,FALSE)</f>
        <v>2000</v>
      </c>
      <c r="I30" s="108" t="str">
        <f>VLOOKUP("*"&amp;A30&amp;"*",all!$B$33:$G$50,3,FALSE)</f>
        <v>chylózní</v>
      </c>
      <c r="J30" s="126">
        <f>VLOOKUP("*"&amp;A30&amp;"*",all!$B$53:$G$65,6,FALSE)</f>
        <v>60</v>
      </c>
      <c r="K30" s="108" t="str">
        <f>VLOOKUP("*"&amp;A30&amp;"*",all!$B$53:$G$65,3,FALSE)</f>
        <v>ikter.</v>
      </c>
      <c r="L30" s="102"/>
      <c r="M30" s="102"/>
    </row>
    <row r="31" spans="1:13" x14ac:dyDescent="0.25">
      <c r="A31" t="s">
        <v>123</v>
      </c>
      <c r="B31" s="128" t="s">
        <v>123</v>
      </c>
      <c r="C31" s="126">
        <f>VLOOKUP("*"&amp;A31&amp;"*",all!$B$2:$G$30,6,FALSE)</f>
        <v>1000</v>
      </c>
      <c r="D31" s="106">
        <f>VLOOKUP("*"&amp;A31&amp;"*",all!$B$2:$G$30,2,FALSE)</f>
        <v>0</v>
      </c>
      <c r="E31" s="105" t="str">
        <f>VLOOKUP("*"&amp;A31&amp;"*",all!$B$2:$G$30,3,FALSE)</f>
        <v>hemolýza</v>
      </c>
      <c r="F31" s="107">
        <f>VLOOKUP("*"&amp;A31&amp;"*",all!$B$2:$G$30,4,FALSE)</f>
        <v>0</v>
      </c>
      <c r="G31" s="130">
        <f>VLOOKUP("*"&amp;A31&amp;"*",all!$B$2:$G$30,5,FALSE)</f>
        <v>0</v>
      </c>
      <c r="H31" s="105">
        <f>VLOOKUP("*"&amp;A31&amp;"*",all!$B$33:$G$50,6,FALSE)</f>
        <v>1000</v>
      </c>
      <c r="I31" s="108" t="str">
        <f>VLOOKUP("*"&amp;A31&amp;"*",all!$B$33:$G$50,3,FALSE)</f>
        <v>chylózní</v>
      </c>
      <c r="J31" s="126">
        <f>VLOOKUP("*"&amp;A31&amp;"*",all!$B$53:$G$65,6,FALSE)</f>
        <v>60</v>
      </c>
      <c r="K31" s="108" t="str">
        <f>VLOOKUP("*"&amp;A31&amp;"*",all!$B$53:$G$65,3,FALSE)</f>
        <v>ikter.</v>
      </c>
      <c r="L31" s="102"/>
      <c r="M31" s="102"/>
    </row>
    <row r="32" spans="1:13" x14ac:dyDescent="0.25">
      <c r="A32" t="s">
        <v>131</v>
      </c>
      <c r="B32" s="128" t="s">
        <v>131</v>
      </c>
      <c r="C32" s="126">
        <f>VLOOKUP("*"&amp;A32&amp;"*",all!$B$2:$G$30,6,FALSE)</f>
        <v>1000</v>
      </c>
      <c r="D32" s="106">
        <f>VLOOKUP("*"&amp;A32&amp;"*",all!$B$2:$G$30,2,FALSE)</f>
        <v>0</v>
      </c>
      <c r="E32" s="105" t="str">
        <f>VLOOKUP("*"&amp;A32&amp;"*",all!$B$2:$G$30,3,FALSE)</f>
        <v>hemolýza</v>
      </c>
      <c r="F32" s="107">
        <f>VLOOKUP("*"&amp;A32&amp;"*",all!$B$2:$G$30,4,FALSE)</f>
        <v>0</v>
      </c>
      <c r="G32" s="130">
        <f>VLOOKUP("*"&amp;A32&amp;"*",all!$B$2:$G$30,5,FALSE)</f>
        <v>0</v>
      </c>
      <c r="H32" s="105">
        <f>VLOOKUP("*"&amp;A32&amp;"*",all!$B$33:$G$50,6,FALSE)</f>
        <v>1000</v>
      </c>
      <c r="I32" s="108" t="str">
        <f>VLOOKUP("*"&amp;A32&amp;"*",all!$B$33:$G$50,3,FALSE)</f>
        <v>chylózní</v>
      </c>
      <c r="J32" s="126">
        <f>VLOOKUP("*"&amp;A32&amp;"*",all!$B$53:$G$65,6,FALSE)</f>
        <v>60</v>
      </c>
      <c r="K32" s="108" t="str">
        <f>VLOOKUP("*"&amp;A32&amp;"*",all!$B$53:$G$65,3,FALSE)</f>
        <v>ikter.</v>
      </c>
      <c r="L32" s="102"/>
      <c r="M32" s="102"/>
    </row>
    <row r="33" spans="1:13" x14ac:dyDescent="0.25">
      <c r="A33" t="s">
        <v>35</v>
      </c>
      <c r="B33" s="128" t="s">
        <v>35</v>
      </c>
      <c r="C33" s="126">
        <f>VLOOKUP("*"&amp;A33&amp;"*",all!$B$2:$G$30,6,FALSE)</f>
        <v>200</v>
      </c>
      <c r="D33" s="106">
        <f>VLOOKUP("*"&amp;A33&amp;"*",all!$B$2:$G$30,2,FALSE)</f>
        <v>0</v>
      </c>
      <c r="E33" s="105" t="str">
        <f>VLOOKUP("*"&amp;A33&amp;"*",all!$B$2:$G$30,3,FALSE)</f>
        <v>hemolýza</v>
      </c>
      <c r="F33" s="107">
        <f>VLOOKUP("*"&amp;A33&amp;"*",all!$B$2:$G$30,4,FALSE)</f>
        <v>0</v>
      </c>
      <c r="G33" s="130">
        <f>VLOOKUP("*"&amp;A33&amp;"*",all!$B$2:$G$30,5,FALSE)</f>
        <v>0</v>
      </c>
      <c r="H33" s="105">
        <f>VLOOKUP("*"&amp;A33&amp;"*",all!$B$33:$G$50,6,FALSE)</f>
        <v>500</v>
      </c>
      <c r="I33" s="108" t="str">
        <f>VLOOKUP("*"&amp;A33&amp;"*",all!$B$33:$G$50,3,FALSE)</f>
        <v>chylózní</v>
      </c>
      <c r="J33" s="126">
        <f>VLOOKUP("*"&amp;A33&amp;"*",all!$B$53:$G$65,6,FALSE)</f>
        <v>30</v>
      </c>
      <c r="K33" s="108" t="str">
        <f>VLOOKUP("*"&amp;A33&amp;"*",all!$B$53:$G$65,3,FALSE)</f>
        <v>ikter.</v>
      </c>
      <c r="L33" s="102"/>
      <c r="M33" s="102"/>
    </row>
    <row r="34" spans="1:13" x14ac:dyDescent="0.25">
      <c r="A34" t="s">
        <v>102</v>
      </c>
      <c r="B34" s="326" t="s">
        <v>102</v>
      </c>
      <c r="C34" s="334">
        <f>VLOOKUP("*"&amp;A34&amp;"*",all!$B$2:$G$30,6,FALSE)</f>
        <v>200</v>
      </c>
      <c r="D34" s="112" t="str">
        <f>VLOOKUP("*"&amp;A34&amp;"*",all!$B$2:$G$30,2,FALSE)</f>
        <v>≤ 30D</v>
      </c>
      <c r="E34" s="113" t="str">
        <f>VLOOKUP("*"&amp;A34&amp;"*",all!$B$2:$G$30,3,FALSE)</f>
        <v>pozn. ovl. hemolýzou</v>
      </c>
      <c r="F34" s="113">
        <f>VLOOKUP("*"&amp;A34&amp;"*",all!$B$2:$G$30,4,FALSE)</f>
        <v>300</v>
      </c>
      <c r="G34" s="131" t="str">
        <f>VLOOKUP("*"&amp;A34&amp;"*",all!$B$2:$G$30,5,FALSE)</f>
        <v>hemolýza</v>
      </c>
      <c r="H34" s="326">
        <f>VLOOKUP("*"&amp;A34&amp;"*",all!$B$33:$G$50,6,FALSE)</f>
        <v>1500</v>
      </c>
      <c r="I34" s="326" t="str">
        <f>VLOOKUP("*"&amp;A34&amp;"*",all!$B$33:$G$50,3,FALSE)</f>
        <v>chylózní</v>
      </c>
      <c r="J34" s="334">
        <f>VLOOKUP("*"&amp;A34&amp;"*",all!$B$53:$G$65,6,FALSE)</f>
        <v>50</v>
      </c>
      <c r="K34" s="326" t="str">
        <f>VLOOKUP("*"&amp;A34&amp;"*",all!$B$53:$G$65,3,FALSE)</f>
        <v>ikter.</v>
      </c>
      <c r="L34" s="102"/>
      <c r="M34" s="102"/>
    </row>
    <row r="35" spans="1:13" x14ac:dyDescent="0.25">
      <c r="A35" t="s">
        <v>169</v>
      </c>
      <c r="B35" s="327"/>
      <c r="C35" s="336"/>
      <c r="D35" s="109" t="str">
        <f>VLOOKUP("*"&amp;A35&amp;"*",all!$B$2:$G$30,2,FALSE)</f>
        <v>&gt; 31D</v>
      </c>
      <c r="E35" s="110" t="str">
        <f>VLOOKUP("*"&amp;A35&amp;"*",all!$B$2:$G$30,3,FALSE)</f>
        <v>hemolýza</v>
      </c>
      <c r="F35" s="111">
        <f>VLOOKUP("*"&amp;A35&amp;"*",all!$B$2:$G$30,4,FALSE)</f>
        <v>0</v>
      </c>
      <c r="G35" s="129">
        <f>VLOOKUP("*"&amp;A35&amp;"*",all!$B$2:$G$30,5,FALSE)</f>
        <v>0</v>
      </c>
      <c r="H35" s="327"/>
      <c r="I35" s="327"/>
      <c r="J35" s="336"/>
      <c r="K35" s="327"/>
      <c r="L35" s="102"/>
      <c r="M35" s="102"/>
    </row>
    <row r="36" spans="1:13" x14ac:dyDescent="0.25">
      <c r="A36" t="s">
        <v>133</v>
      </c>
      <c r="B36" s="128" t="s">
        <v>133</v>
      </c>
      <c r="C36" s="126">
        <f>VLOOKUP("*"&amp;A36&amp;"*",all!$B$2:$G$30,6,FALSE)</f>
        <v>1000</v>
      </c>
      <c r="D36" s="106">
        <f>VLOOKUP("*"&amp;A36&amp;"*",all!$B$2:$G$30,2,FALSE)</f>
        <v>0</v>
      </c>
      <c r="E36" s="105" t="str">
        <f>VLOOKUP("*"&amp;A36&amp;"*",all!$B$2:$G$30,3,FALSE)</f>
        <v>hemolýza</v>
      </c>
      <c r="F36" s="107">
        <f>VLOOKUP("*"&amp;A36&amp;"*",all!$B$2:$G$30,4,FALSE)</f>
        <v>0</v>
      </c>
      <c r="G36" s="130">
        <f>VLOOKUP("*"&amp;A36&amp;"*",all!$B$2:$G$30,5,FALSE)</f>
        <v>0</v>
      </c>
      <c r="H36" s="324" t="e">
        <f>VLOOKUP("*"&amp;A36&amp;"*",all!$B$33:$G$50,6,FALSE)</f>
        <v>#N/A</v>
      </c>
      <c r="I36" s="325"/>
      <c r="J36" s="126">
        <f>VLOOKUP("*"&amp;A36&amp;"*",all!$B$53:$G$65,6,FALSE)</f>
        <v>50</v>
      </c>
      <c r="K36" s="108" t="str">
        <f>VLOOKUP("*"&amp;A36&amp;"*",all!$B$53:$G$65,3,FALSE)</f>
        <v>ikter.</v>
      </c>
      <c r="L36" s="102"/>
      <c r="M36" s="102"/>
    </row>
    <row r="37" spans="1:13" x14ac:dyDescent="0.25">
      <c r="A37" t="s">
        <v>36</v>
      </c>
      <c r="B37" s="128" t="s">
        <v>36</v>
      </c>
      <c r="C37" s="126">
        <f>VLOOKUP("*"&amp;A37&amp;"*",all!$B$2:$G$30,6,FALSE)</f>
        <v>400</v>
      </c>
      <c r="D37" s="106">
        <f>VLOOKUP("*"&amp;A37&amp;"*",all!$B$2:$G$30,2,FALSE)</f>
        <v>0</v>
      </c>
      <c r="E37" s="105" t="str">
        <f>VLOOKUP("*"&amp;A37&amp;"*",all!$B$2:$G$30,3,FALSE)</f>
        <v>hemolýza</v>
      </c>
      <c r="F37" s="107">
        <f>VLOOKUP("*"&amp;A37&amp;"*",all!$B$2:$G$30,4,FALSE)</f>
        <v>0</v>
      </c>
      <c r="G37" s="130">
        <f>VLOOKUP("*"&amp;A37&amp;"*",all!$B$2:$G$30,5,FALSE)</f>
        <v>0</v>
      </c>
      <c r="H37" s="324" t="e">
        <f>VLOOKUP("*"&amp;A37&amp;"*",all!$B$33:$G$50,6,FALSE)</f>
        <v>#N/A</v>
      </c>
      <c r="I37" s="325"/>
      <c r="J37" s="126">
        <f>VLOOKUP("*"&amp;A37&amp;"*",all!$B$53:$G$65,6,FALSE)</f>
        <v>60</v>
      </c>
      <c r="K37" s="108" t="str">
        <f>VLOOKUP("*"&amp;A37&amp;"*",all!$B$53:$G$65,3,FALSE)</f>
        <v>ikter.</v>
      </c>
      <c r="L37" s="102"/>
      <c r="M37" s="102"/>
    </row>
    <row r="38" spans="1:13" x14ac:dyDescent="0.25">
      <c r="A38" t="s">
        <v>62</v>
      </c>
      <c r="B38" s="326" t="s">
        <v>62</v>
      </c>
      <c r="C38" s="334">
        <f>VLOOKUP("*"&amp;A38&amp;"*",all!$B$2:$G$30,6,FALSE)</f>
        <v>200</v>
      </c>
      <c r="D38" s="112" t="str">
        <f>VLOOKUP("*"&amp;A38&amp;"*",all!$B$2:$G$30,2,FALSE)</f>
        <v>≤ 30D</v>
      </c>
      <c r="E38" s="113" t="str">
        <f>VLOOKUP("*"&amp;A38&amp;"*",all!$B$2:$G$30,3,FALSE)</f>
        <v>pozn. ovl. hemolýzou</v>
      </c>
      <c r="F38" s="113">
        <f>VLOOKUP("*"&amp;A38&amp;"*",all!$B$2:$G$30,4,FALSE)</f>
        <v>300</v>
      </c>
      <c r="G38" s="131" t="str">
        <f>VLOOKUP("*"&amp;A38&amp;"*",all!$B$2:$G$30,5,FALSE)</f>
        <v>hemolýza</v>
      </c>
      <c r="H38" s="326">
        <f>VLOOKUP("*"&amp;A38&amp;"*",all!$B$33:$G$50,6,FALSE)</f>
        <v>700</v>
      </c>
      <c r="I38" s="326" t="str">
        <f>VLOOKUP("*"&amp;A38&amp;"*",all!$B$33:$G$50,3,FALSE)</f>
        <v>chylózní</v>
      </c>
      <c r="J38" s="334">
        <f>VLOOKUP("*"&amp;A38&amp;"*",all!$B$53:$G$65,6,FALSE)</f>
        <v>20</v>
      </c>
      <c r="K38" s="326" t="str">
        <f>VLOOKUP("*"&amp;A38&amp;"*",all!$B$53:$G$65,3,FALSE)</f>
        <v>ikter.</v>
      </c>
      <c r="L38" s="102"/>
      <c r="M38" s="102"/>
    </row>
    <row r="39" spans="1:13" x14ac:dyDescent="0.25">
      <c r="A39" t="s">
        <v>170</v>
      </c>
      <c r="B39" s="327"/>
      <c r="C39" s="336"/>
      <c r="D39" s="109" t="str">
        <f>VLOOKUP("*"&amp;A39&amp;"*",all!$B$2:$G$30,2,FALSE)</f>
        <v>&gt; 31D</v>
      </c>
      <c r="E39" s="110" t="str">
        <f>VLOOKUP("*"&amp;A39&amp;"*",all!$B$2:$G$30,3,FALSE)</f>
        <v>hemolýza</v>
      </c>
      <c r="F39" s="111">
        <f>VLOOKUP("*"&amp;A39&amp;"*",all!$B$2:$G$30,4,FALSE)</f>
        <v>0</v>
      </c>
      <c r="G39" s="129">
        <f>VLOOKUP("*"&amp;A39&amp;"*",all!$B$2:$G$30,5,FALSE)</f>
        <v>0</v>
      </c>
      <c r="H39" s="327"/>
      <c r="I39" s="327"/>
      <c r="J39" s="336"/>
      <c r="K39" s="327"/>
      <c r="L39" s="102"/>
      <c r="M39" s="102"/>
    </row>
    <row r="40" spans="1:13" x14ac:dyDescent="0.25">
      <c r="A40" t="s">
        <v>118</v>
      </c>
      <c r="B40" s="128" t="s">
        <v>118</v>
      </c>
      <c r="C40" s="126">
        <f>VLOOKUP("*"&amp;A40&amp;"*",all!$B$2:$G$30,6,FALSE)</f>
        <v>1000</v>
      </c>
      <c r="D40" s="106">
        <f>VLOOKUP("*"&amp;A40&amp;"*",all!$B$2:$G$30,2,FALSE)</f>
        <v>0</v>
      </c>
      <c r="E40" s="105" t="str">
        <f>VLOOKUP("*"&amp;A40&amp;"*",all!$B$2:$G$30,3,FALSE)</f>
        <v>hemolýza</v>
      </c>
      <c r="F40" s="107">
        <f>VLOOKUP("*"&amp;A40&amp;"*",all!$B$2:$G$30,4,FALSE)</f>
        <v>0</v>
      </c>
      <c r="G40" s="130">
        <f>VLOOKUP("*"&amp;A40&amp;"*",all!$B$2:$G$30,5,FALSE)</f>
        <v>0</v>
      </c>
      <c r="H40" s="105">
        <f>VLOOKUP("*"&amp;A40&amp;"*",all!$B$33:$G$50,6,FALSE)</f>
        <v>1000</v>
      </c>
      <c r="I40" s="108" t="str">
        <f>VLOOKUP("*"&amp;A40&amp;"*",all!$B$33:$G$50,3,FALSE)</f>
        <v>chylózní</v>
      </c>
      <c r="J40" s="126">
        <f>VLOOKUP("*"&amp;A40&amp;"*",all!$B$53:$G$65,6,FALSE)</f>
        <v>60</v>
      </c>
      <c r="K40" s="108" t="str">
        <f>VLOOKUP("*"&amp;A40&amp;"*",all!$B$53:$G$65,3,FALSE)</f>
        <v>ikter.</v>
      </c>
      <c r="L40" s="102"/>
      <c r="M40" s="102"/>
    </row>
    <row r="41" spans="1:13" x14ac:dyDescent="0.25">
      <c r="A41" t="s">
        <v>136</v>
      </c>
      <c r="B41" s="128" t="s">
        <v>136</v>
      </c>
      <c r="C41" s="126">
        <f>VLOOKUP("*"&amp;A41&amp;"*",all!$B$2:$G$30,6,FALSE)</f>
        <v>1000</v>
      </c>
      <c r="D41" s="106">
        <f>VLOOKUP("*"&amp;A41&amp;"*",all!$B$2:$G$30,2,FALSE)</f>
        <v>0</v>
      </c>
      <c r="E41" s="105" t="str">
        <f>VLOOKUP("*"&amp;A41&amp;"*",all!$B$2:$G$30,3,FALSE)</f>
        <v>hemolýza</v>
      </c>
      <c r="F41" s="107">
        <f>VLOOKUP("*"&amp;A41&amp;"*",all!$B$2:$G$30,4,FALSE)</f>
        <v>0</v>
      </c>
      <c r="G41" s="130">
        <f>VLOOKUP("*"&amp;A41&amp;"*",all!$B$2:$G$30,5,FALSE)</f>
        <v>0</v>
      </c>
      <c r="H41" s="105">
        <f>VLOOKUP("*"&amp;A41&amp;"*",all!$B$33:$G$50,6,FALSE)</f>
        <v>2000</v>
      </c>
      <c r="I41" s="108" t="str">
        <f>VLOOKUP("*"&amp;A41&amp;"*",all!$B$33:$G$50,3,FALSE)</f>
        <v>chylózní</v>
      </c>
      <c r="J41" s="126">
        <f>VLOOKUP("*"&amp;A41&amp;"*",all!$B$53:$G$65,6,FALSE)</f>
        <v>50</v>
      </c>
      <c r="K41" s="108" t="str">
        <f>VLOOKUP("*"&amp;A41&amp;"*",all!$B$53:$G$65,3,FALSE)</f>
        <v>ikter.</v>
      </c>
      <c r="L41" s="102"/>
      <c r="M41" s="102"/>
    </row>
    <row r="42" spans="1:13" x14ac:dyDescent="0.25">
      <c r="A42" t="s">
        <v>137</v>
      </c>
      <c r="B42" s="128" t="s">
        <v>137</v>
      </c>
      <c r="C42" s="126">
        <f>VLOOKUP("*"&amp;A42&amp;"*",all!$B$2:$G$30,6,FALSE)</f>
        <v>1000</v>
      </c>
      <c r="D42" s="106">
        <f>VLOOKUP("*"&amp;A42&amp;"*",all!$B$2:$G$30,2,FALSE)</f>
        <v>0</v>
      </c>
      <c r="E42" s="105" t="str">
        <f>VLOOKUP("*"&amp;A42&amp;"*",all!$B$2:$G$30,3,FALSE)</f>
        <v>hemolýza</v>
      </c>
      <c r="F42" s="107">
        <f>VLOOKUP("*"&amp;A42&amp;"*",all!$B$2:$G$30,4,FALSE)</f>
        <v>0</v>
      </c>
      <c r="G42" s="130">
        <f>VLOOKUP("*"&amp;A42&amp;"*",all!$B$2:$G$30,5,FALSE)</f>
        <v>0</v>
      </c>
      <c r="H42" s="105">
        <f>VLOOKUP("*"&amp;A42&amp;"*",all!$B$33:$G$50,6,FALSE)</f>
        <v>2000</v>
      </c>
      <c r="I42" s="108" t="str">
        <f>VLOOKUP("*"&amp;A42&amp;"*",all!$B$33:$G$50,3,FALSE)</f>
        <v>chylózní</v>
      </c>
      <c r="J42" s="126">
        <f>VLOOKUP("*"&amp;A42&amp;"*",all!$B$53:$G$65,6,FALSE)</f>
        <v>50</v>
      </c>
      <c r="K42" s="108" t="str">
        <f>VLOOKUP("*"&amp;A42&amp;"*",all!$B$53:$G$65,3,FALSE)</f>
        <v>ikter.</v>
      </c>
      <c r="L42" s="102"/>
      <c r="M42" s="102"/>
    </row>
    <row r="43" spans="1:13" x14ac:dyDescent="0.25">
      <c r="A43" t="s">
        <v>141</v>
      </c>
      <c r="B43" s="128" t="s">
        <v>141</v>
      </c>
      <c r="C43" s="126">
        <f>VLOOKUP("*"&amp;A43&amp;"*",all!$B$2:$G$30,6,FALSE)</f>
        <v>1000</v>
      </c>
      <c r="D43" s="106">
        <f>VLOOKUP("*"&amp;A43&amp;"*",all!$B$2:$G$30,2,FALSE)</f>
        <v>0</v>
      </c>
      <c r="E43" s="105" t="str">
        <f>VLOOKUP("*"&amp;A43&amp;"*",all!$B$2:$G$30,3,FALSE)</f>
        <v>hemolýza</v>
      </c>
      <c r="F43" s="107">
        <f>VLOOKUP("*"&amp;A43&amp;"*",all!$B$2:$G$30,4,FALSE)</f>
        <v>0</v>
      </c>
      <c r="G43" s="130">
        <f>VLOOKUP("*"&amp;A43&amp;"*",all!$B$2:$G$30,5,FALSE)</f>
        <v>0</v>
      </c>
      <c r="H43" s="105">
        <f>VLOOKUP("*"&amp;A43&amp;"*",all!$B$33:$G$50,6,FALSE)</f>
        <v>1500</v>
      </c>
      <c r="I43" s="108" t="str">
        <f>VLOOKUP("*"&amp;A43&amp;"*",all!$B$33:$G$50,3,FALSE)</f>
        <v>chylózní</v>
      </c>
      <c r="J43" s="126">
        <f>VLOOKUP("*"&amp;A43&amp;"*",all!$B$53:$G$65,6,FALSE)</f>
        <v>25</v>
      </c>
      <c r="K43" s="108" t="str">
        <f>VLOOKUP("*"&amp;A43&amp;"*",all!$B$53:$G$65,3,FALSE)</f>
        <v>ikter.</v>
      </c>
      <c r="L43" s="102"/>
      <c r="M43" s="102"/>
    </row>
    <row r="44" spans="1:13" x14ac:dyDescent="0.25">
      <c r="A44" t="s">
        <v>142</v>
      </c>
      <c r="B44" s="128" t="s">
        <v>142</v>
      </c>
      <c r="C44" s="126">
        <f>VLOOKUP("*"&amp;A44&amp;"*",all!$B$2:$G$30,6,FALSE)</f>
        <v>1000</v>
      </c>
      <c r="D44" s="106">
        <f>VLOOKUP("*"&amp;A44&amp;"*",all!$B$2:$G$30,2,FALSE)</f>
        <v>0</v>
      </c>
      <c r="E44" s="105" t="str">
        <f>VLOOKUP("*"&amp;A44&amp;"*",all!$B$2:$G$30,3,FALSE)</f>
        <v>hemolýza</v>
      </c>
      <c r="F44" s="107">
        <f>VLOOKUP("*"&amp;A44&amp;"*",all!$B$2:$G$30,4,FALSE)</f>
        <v>0</v>
      </c>
      <c r="G44" s="130">
        <f>VLOOKUP("*"&amp;A44&amp;"*",all!$B$2:$G$30,5,FALSE)</f>
        <v>0</v>
      </c>
      <c r="H44" s="105">
        <f>VLOOKUP("*"&amp;A44&amp;"*",all!$B$33:$G$50,6,FALSE)</f>
        <v>1500</v>
      </c>
      <c r="I44" s="108" t="str">
        <f>VLOOKUP("*"&amp;A44&amp;"*",all!$B$33:$G$50,3,FALSE)</f>
        <v>chylózní</v>
      </c>
      <c r="J44" s="126">
        <f>VLOOKUP("*"&amp;A44&amp;"*",all!$B$53:$G$65,6,FALSE)</f>
        <v>25</v>
      </c>
      <c r="K44" s="108" t="str">
        <f>VLOOKUP("*"&amp;A44&amp;"*",all!$B$53:$G$65,3,FALSE)</f>
        <v>ikter.</v>
      </c>
      <c r="L44" s="102"/>
      <c r="M44" s="102"/>
    </row>
    <row r="45" spans="1:13" x14ac:dyDescent="0.25">
      <c r="A45" t="s">
        <v>138</v>
      </c>
      <c r="B45" s="128" t="s">
        <v>138</v>
      </c>
      <c r="C45" s="126">
        <f>VLOOKUP("*"&amp;A45&amp;"*",all!$B$2:$G$30,6,FALSE)</f>
        <v>1000</v>
      </c>
      <c r="D45" s="106">
        <f>VLOOKUP("*"&amp;A45&amp;"*",all!$B$2:$G$30,2,FALSE)</f>
        <v>0</v>
      </c>
      <c r="E45" s="105" t="str">
        <f>VLOOKUP("*"&amp;A45&amp;"*",all!$B$2:$G$30,3,FALSE)</f>
        <v>hemolýza</v>
      </c>
      <c r="F45" s="107">
        <f>VLOOKUP("*"&amp;A45&amp;"*",all!$B$2:$G$30,4,FALSE)</f>
        <v>0</v>
      </c>
      <c r="G45" s="130">
        <f>VLOOKUP("*"&amp;A45&amp;"*",all!$B$2:$G$30,5,FALSE)</f>
        <v>0</v>
      </c>
      <c r="H45" s="105">
        <f>VLOOKUP("*"&amp;A45&amp;"*",all!$B$33:$G$50,6,FALSE)</f>
        <v>2000</v>
      </c>
      <c r="I45" s="108" t="str">
        <f>VLOOKUP("*"&amp;A45&amp;"*",all!$B$33:$G$50,3,FALSE)</f>
        <v>chylózní</v>
      </c>
      <c r="J45" s="126">
        <f>VLOOKUP("*"&amp;A45&amp;"*",all!$B$53:$G$65,6,FALSE)</f>
        <v>40</v>
      </c>
      <c r="K45" s="108" t="str">
        <f>VLOOKUP("*"&amp;A45&amp;"*",all!$B$53:$G$65,3,FALSE)</f>
        <v>ikter.</v>
      </c>
      <c r="L45" s="102"/>
      <c r="M45" s="102"/>
    </row>
    <row r="46" spans="1:13" x14ac:dyDescent="0.25">
      <c r="A46" t="s">
        <v>84</v>
      </c>
      <c r="B46" s="128" t="s">
        <v>84</v>
      </c>
      <c r="C46" s="126">
        <f>VLOOKUP("*"&amp;A46&amp;"*",all!$B$2:$G$30,6,FALSE)</f>
        <v>1000</v>
      </c>
      <c r="D46" s="106">
        <f>VLOOKUP("*"&amp;A46&amp;"*",all!$B$2:$G$30,2,FALSE)</f>
        <v>0</v>
      </c>
      <c r="E46" s="105" t="str">
        <f>VLOOKUP("*"&amp;A46&amp;"*",all!$B$2:$G$30,3,FALSE)</f>
        <v>hemolýza</v>
      </c>
      <c r="F46" s="107">
        <f>VLOOKUP("*"&amp;A46&amp;"*",all!$B$2:$G$30,4,FALSE)</f>
        <v>0</v>
      </c>
      <c r="G46" s="130">
        <f>VLOOKUP("*"&amp;A46&amp;"*",all!$B$2:$G$30,5,FALSE)</f>
        <v>0</v>
      </c>
      <c r="H46" s="105">
        <f>VLOOKUP("*"&amp;A46&amp;"*",all!$B$33:$G$50,6,FALSE)</f>
        <v>1400</v>
      </c>
      <c r="I46" s="108" t="str">
        <f>VLOOKUP("*"&amp;A46&amp;"*",all!$B$33:$G$50,3,FALSE)</f>
        <v>chylózní</v>
      </c>
      <c r="J46" s="126">
        <f>VLOOKUP("*"&amp;A46&amp;"*",all!$B$53:$G$65,6,FALSE)</f>
        <v>24</v>
      </c>
      <c r="K46" s="108" t="str">
        <f>VLOOKUP("*"&amp;A46&amp;"*",all!$B$53:$G$65,3,FALSE)</f>
        <v>ikter.</v>
      </c>
      <c r="L46" s="102"/>
      <c r="M46" s="102"/>
    </row>
    <row r="47" spans="1:13" x14ac:dyDescent="0.25">
      <c r="A47" t="s">
        <v>125</v>
      </c>
      <c r="B47" s="128" t="s">
        <v>125</v>
      </c>
      <c r="C47" s="126">
        <f>VLOOKUP("*"&amp;A47&amp;"*",all!$B$2:$G$30,6,FALSE)</f>
        <v>1000</v>
      </c>
      <c r="D47" s="106">
        <f>VLOOKUP("*"&amp;A47&amp;"*",all!$B$2:$G$30,2,FALSE)</f>
        <v>0</v>
      </c>
      <c r="E47" s="105" t="str">
        <f>VLOOKUP("*"&amp;A47&amp;"*",all!$B$2:$G$30,3,FALSE)</f>
        <v>hemolýza</v>
      </c>
      <c r="F47" s="107">
        <f>VLOOKUP("*"&amp;A47&amp;"*",all!$B$2:$G$30,4,FALSE)</f>
        <v>0</v>
      </c>
      <c r="G47" s="130">
        <f>VLOOKUP("*"&amp;A47&amp;"*",all!$B$2:$G$30,5,FALSE)</f>
        <v>0</v>
      </c>
      <c r="H47" s="105">
        <f>VLOOKUP("*"&amp;A47&amp;"*",all!$B$33:$G$50,6,FALSE)</f>
        <v>2000</v>
      </c>
      <c r="I47" s="108" t="str">
        <f>VLOOKUP("*"&amp;A47&amp;"*",all!$B$33:$G$50,3,FALSE)</f>
        <v>chylózní</v>
      </c>
      <c r="J47" s="126">
        <f>VLOOKUP("*"&amp;A47&amp;"*",all!$B$53:$G$65,6,FALSE)</f>
        <v>60</v>
      </c>
      <c r="K47" s="108" t="str">
        <f>VLOOKUP("*"&amp;A47&amp;"*",all!$B$53:$G$65,3,FALSE)</f>
        <v>ikter.</v>
      </c>
      <c r="L47" s="102"/>
      <c r="M47" s="102"/>
    </row>
    <row r="48" spans="1:13" x14ac:dyDescent="0.25">
      <c r="A48" t="s">
        <v>56</v>
      </c>
      <c r="B48" s="326" t="s">
        <v>56</v>
      </c>
      <c r="C48" s="334">
        <f>VLOOKUP("*"&amp;A48&amp;"*",all!$B$2:$G$30,6,FALSE)</f>
        <v>100</v>
      </c>
      <c r="D48" s="112" t="str">
        <f>VLOOKUP("*"&amp;A48&amp;"*",all!$B$2:$G$30,2,FALSE)</f>
        <v>≤ 30D</v>
      </c>
      <c r="E48" s="113" t="str">
        <f>VLOOKUP("*"&amp;A48&amp;"*",all!$B$2:$G$30,3,FALSE)</f>
        <v>pozn. ovl. hemolýzou</v>
      </c>
      <c r="F48" s="113">
        <f>VLOOKUP("*"&amp;A48&amp;"*",all!$B$2:$G$30,4,FALSE)</f>
        <v>300</v>
      </c>
      <c r="G48" s="131" t="str">
        <f>VLOOKUP("*"&amp;A48&amp;"*",all!$B$2:$G$30,5,FALSE)</f>
        <v>hemolýza</v>
      </c>
      <c r="H48" s="326">
        <f>VLOOKUP("*"&amp;A48&amp;"*",all!$B$33:$G$50,6,FALSE)</f>
        <v>250</v>
      </c>
      <c r="I48" s="326" t="str">
        <f>VLOOKUP("*"&amp;A48&amp;"*",all!$B$33:$G$50,3,FALSE)</f>
        <v>chylózní</v>
      </c>
      <c r="J48" s="334">
        <f>VLOOKUP("*"&amp;A48&amp;"*",all!$B$53:$G$65,6,FALSE)</f>
        <v>20</v>
      </c>
      <c r="K48" s="326" t="str">
        <f>VLOOKUP("*"&amp;A48&amp;"*",all!$B$53:$G$65,3,FALSE)</f>
        <v>ikter.</v>
      </c>
      <c r="L48" s="102"/>
      <c r="M48" s="102"/>
    </row>
    <row r="49" spans="1:13" x14ac:dyDescent="0.25">
      <c r="A49" t="s">
        <v>171</v>
      </c>
      <c r="B49" s="337"/>
      <c r="C49" s="335"/>
      <c r="D49" s="114" t="str">
        <f>VLOOKUP("*"&amp;A49&amp;"*",all!$B$2:$G$30,2,FALSE)</f>
        <v>31D-6R</v>
      </c>
      <c r="E49" s="115" t="str">
        <f>VLOOKUP("*"&amp;A49&amp;"*",all!$B$2:$G$30,3,FALSE)</f>
        <v>pozn. ovl. hemolýzou</v>
      </c>
      <c r="F49" s="115">
        <f>VLOOKUP("*"&amp;A49&amp;"*",all!$B$2:$G$30,4,FALSE)</f>
        <v>200</v>
      </c>
      <c r="G49" s="132" t="str">
        <f>VLOOKUP("*"&amp;A49&amp;"*",all!$B$2:$G$30,5,FALSE)</f>
        <v>hemolýza</v>
      </c>
      <c r="H49" s="337"/>
      <c r="I49" s="337"/>
      <c r="J49" s="335"/>
      <c r="K49" s="337"/>
      <c r="L49" s="102"/>
      <c r="M49" s="102"/>
    </row>
    <row r="50" spans="1:13" x14ac:dyDescent="0.25">
      <c r="A50" t="s">
        <v>172</v>
      </c>
      <c r="B50" s="327"/>
      <c r="C50" s="336"/>
      <c r="D50" s="109" t="str">
        <f>VLOOKUP("*"&amp;A50&amp;"*",all!$B$2:$G$30,2,FALSE)</f>
        <v>&gt; 6R</v>
      </c>
      <c r="E50" s="110" t="str">
        <f>VLOOKUP("*"&amp;A50&amp;"*",all!$B$2:$G$30,3,FALSE)</f>
        <v>hemolýza</v>
      </c>
      <c r="F50" s="111">
        <f>VLOOKUP("*"&amp;A50&amp;"*",all!$B$2:$G$30,4,FALSE)</f>
        <v>0</v>
      </c>
      <c r="G50" s="129">
        <f>VLOOKUP("*"&amp;A50&amp;"*",all!$B$2:$G$30,5,FALSE)</f>
        <v>0</v>
      </c>
      <c r="H50" s="327"/>
      <c r="I50" s="327"/>
      <c r="J50" s="336"/>
      <c r="K50" s="327"/>
      <c r="L50" s="102"/>
      <c r="M50" s="102"/>
    </row>
    <row r="51" spans="1:13" x14ac:dyDescent="0.25">
      <c r="A51" t="s">
        <v>144</v>
      </c>
      <c r="B51" s="128" t="s">
        <v>144</v>
      </c>
      <c r="C51" s="126"/>
      <c r="D51" s="108"/>
      <c r="E51" s="105"/>
      <c r="F51" s="105"/>
      <c r="G51" s="133"/>
      <c r="H51" s="105">
        <f>VLOOKUP("*"&amp;A51&amp;"*",all!$B$33:$G$50,6,FALSE)</f>
        <v>800</v>
      </c>
      <c r="I51" s="108" t="str">
        <f>VLOOKUP("*"&amp;A51&amp;"*",all!$B$33:$G$50,3,FALSE)</f>
        <v>chylózní</v>
      </c>
      <c r="J51" s="126">
        <f>VLOOKUP("*"&amp;A51&amp;"*",all!$B$53:$G$65,6,FALSE)</f>
        <v>60</v>
      </c>
      <c r="K51" s="108" t="str">
        <f>VLOOKUP("*"&amp;A51&amp;"*",all!$B$53:$G$65,3,FALSE)</f>
        <v>ikter.</v>
      </c>
      <c r="L51" s="102"/>
      <c r="M51" s="102"/>
    </row>
    <row r="52" spans="1:13" x14ac:dyDescent="0.25">
      <c r="A52" t="s">
        <v>72</v>
      </c>
      <c r="B52" s="128" t="s">
        <v>72</v>
      </c>
      <c r="C52" s="126">
        <f>VLOOKUP("*"&amp;A52&amp;"*",all!$B$2:$G$30,6,FALSE)</f>
        <v>700</v>
      </c>
      <c r="D52" s="106">
        <f>VLOOKUP("*"&amp;A52&amp;"*",all!$B$2:$G$30,2,FALSE)</f>
        <v>0</v>
      </c>
      <c r="E52" s="105" t="str">
        <f>VLOOKUP("*"&amp;A52&amp;"*",all!$B$2:$G$30,3,FALSE)</f>
        <v>hemolýza</v>
      </c>
      <c r="F52" s="107">
        <f>VLOOKUP("*"&amp;A52&amp;"*",all!$B$2:$G$30,4,FALSE)</f>
        <v>0</v>
      </c>
      <c r="G52" s="130">
        <f>VLOOKUP("*"&amp;A52&amp;"*",all!$B$2:$G$30,5,FALSE)</f>
        <v>0</v>
      </c>
      <c r="H52" s="105">
        <f>VLOOKUP("*"&amp;A52&amp;"*",all!$B$33:$G$50,6,FALSE)</f>
        <v>2000</v>
      </c>
      <c r="I52" s="108" t="str">
        <f>VLOOKUP("*"&amp;A52&amp;"*",all!$B$33:$G$50,3,FALSE)</f>
        <v>chylózní</v>
      </c>
      <c r="J52" s="126">
        <f>VLOOKUP("*"&amp;A52&amp;"*",all!$B$53:$G$65,6,FALSE)</f>
        <v>14</v>
      </c>
      <c r="K52" s="108" t="str">
        <f>VLOOKUP("*"&amp;A52&amp;"*",all!$B$53:$G$65,3,FALSE)</f>
        <v>ikter.</v>
      </c>
      <c r="L52" s="102"/>
      <c r="M52" s="102"/>
    </row>
    <row r="53" spans="1:13" x14ac:dyDescent="0.25">
      <c r="A53" t="s">
        <v>108</v>
      </c>
      <c r="B53" s="128" t="s">
        <v>108</v>
      </c>
      <c r="C53" s="126">
        <f>VLOOKUP("*"&amp;A53&amp;"*",all!$B$2:$G$30,6,FALSE)</f>
        <v>700</v>
      </c>
      <c r="D53" s="106">
        <f>VLOOKUP("*"&amp;A53&amp;"*",all!$B$2:$G$30,2,FALSE)</f>
        <v>0</v>
      </c>
      <c r="E53" s="105" t="str">
        <f>VLOOKUP("*"&amp;A53&amp;"*",all!$B$2:$G$30,3,FALSE)</f>
        <v>hemolýza</v>
      </c>
      <c r="F53" s="107">
        <f>VLOOKUP("*"&amp;A53&amp;"*",all!$B$2:$G$30,4,FALSE)</f>
        <v>0</v>
      </c>
      <c r="G53" s="130">
        <f>VLOOKUP("*"&amp;A53&amp;"*",all!$B$2:$G$30,5,FALSE)</f>
        <v>0</v>
      </c>
      <c r="H53" s="105">
        <f>VLOOKUP("*"&amp;A53&amp;"*",all!$B$33:$G$50,6,FALSE)</f>
        <v>1000</v>
      </c>
      <c r="I53" s="108" t="str">
        <f>VLOOKUP("*"&amp;A53&amp;"*",all!$B$33:$G$50,3,FALSE)</f>
        <v>chylózní</v>
      </c>
      <c r="J53" s="126">
        <f>VLOOKUP("*"&amp;A53&amp;"*",all!$B$53:$G$65,6,FALSE)</f>
        <v>60</v>
      </c>
      <c r="K53" s="108" t="str">
        <f>VLOOKUP("*"&amp;A53&amp;"*",all!$B$53:$G$65,3,FALSE)</f>
        <v>ikter.</v>
      </c>
      <c r="L53" s="102"/>
      <c r="M53" s="102"/>
    </row>
    <row r="54" spans="1:13" x14ac:dyDescent="0.25">
      <c r="A54" t="s">
        <v>58</v>
      </c>
      <c r="B54" s="128" t="s">
        <v>58</v>
      </c>
      <c r="C54" s="126">
        <f>VLOOKUP("*"&amp;A54&amp;"*",all!$B$2:$G$30,6,FALSE)</f>
        <v>1000</v>
      </c>
      <c r="D54" s="106">
        <f>VLOOKUP("*"&amp;A54&amp;"*",all!$B$2:$G$30,2,FALSE)</f>
        <v>0</v>
      </c>
      <c r="E54" s="105" t="str">
        <f>VLOOKUP("*"&amp;A54&amp;"*",all!$B$2:$G$30,3,FALSE)</f>
        <v>hemolýza</v>
      </c>
      <c r="F54" s="107">
        <f>VLOOKUP("*"&amp;A54&amp;"*",all!$B$2:$G$30,4,FALSE)</f>
        <v>0</v>
      </c>
      <c r="G54" s="130">
        <f>VLOOKUP("*"&amp;A54&amp;"*",all!$B$2:$G$30,5,FALSE)</f>
        <v>0</v>
      </c>
      <c r="H54" s="105">
        <f>VLOOKUP("*"&amp;A54&amp;"*",all!$B$33:$G$50,6,FALSE)</f>
        <v>350</v>
      </c>
      <c r="I54" s="108" t="str">
        <f>VLOOKUP("*"&amp;A54&amp;"*",all!$B$33:$G$50,3,FALSE)</f>
        <v>chylózní</v>
      </c>
      <c r="J54" s="126">
        <f>VLOOKUP("*"&amp;A54&amp;"*",all!$B$53:$G$65,6,FALSE)</f>
        <v>60</v>
      </c>
      <c r="K54" s="108" t="str">
        <f>VLOOKUP("*"&amp;A54&amp;"*",all!$B$53:$G$65,3,FALSE)</f>
        <v>ikter.</v>
      </c>
      <c r="L54" s="102"/>
      <c r="M54" s="102"/>
    </row>
    <row r="55" spans="1:13" x14ac:dyDescent="0.25">
      <c r="A55" t="s">
        <v>55</v>
      </c>
      <c r="B55" s="128" t="s">
        <v>55</v>
      </c>
      <c r="C55" s="126">
        <f>VLOOKUP("*"&amp;A55&amp;"*",all!$B$2:$G$30,6,FALSE)</f>
        <v>1000</v>
      </c>
      <c r="D55" s="106">
        <f>VLOOKUP("*"&amp;A55&amp;"*",all!$B$2:$G$30,2,FALSE)</f>
        <v>0</v>
      </c>
      <c r="E55" s="105" t="str">
        <f>VLOOKUP("*"&amp;A55&amp;"*",all!$B$2:$G$30,3,FALSE)</f>
        <v>hemolýza</v>
      </c>
      <c r="F55" s="107">
        <f>VLOOKUP("*"&amp;A55&amp;"*",all!$B$2:$G$30,4,FALSE)</f>
        <v>0</v>
      </c>
      <c r="G55" s="130">
        <f>VLOOKUP("*"&amp;A55&amp;"*",all!$B$2:$G$30,5,FALSE)</f>
        <v>0</v>
      </c>
      <c r="H55" s="105">
        <f>VLOOKUP("*"&amp;A55&amp;"*",all!$B$33:$G$50,6,FALSE)</f>
        <v>100</v>
      </c>
      <c r="I55" s="108" t="str">
        <f>VLOOKUP("*"&amp;A55&amp;"*",all!$B$33:$G$50,3,FALSE)</f>
        <v>chylózní</v>
      </c>
      <c r="J55" s="126">
        <f>VLOOKUP("*"&amp;A55&amp;"*",all!$B$53:$G$65,6,FALSE)</f>
        <v>60</v>
      </c>
      <c r="K55" s="108" t="str">
        <f>VLOOKUP("*"&amp;A55&amp;"*",all!$B$53:$G$65,3,FALSE)</f>
        <v>ikter.</v>
      </c>
      <c r="L55" s="102"/>
      <c r="M55" s="102"/>
    </row>
    <row r="56" spans="1:13" x14ac:dyDescent="0.25">
      <c r="A56" t="s">
        <v>122</v>
      </c>
      <c r="B56" s="128" t="s">
        <v>122</v>
      </c>
      <c r="C56" s="126">
        <f>VLOOKUP("*"&amp;A56&amp;"*",all!$B$2:$G$30,6,FALSE)</f>
        <v>1000</v>
      </c>
      <c r="D56" s="106">
        <f>VLOOKUP("*"&amp;A56&amp;"*",all!$B$2:$G$30,2,FALSE)</f>
        <v>0</v>
      </c>
      <c r="E56" s="105" t="str">
        <f>VLOOKUP("*"&amp;A56&amp;"*",all!$B$2:$G$30,3,FALSE)</f>
        <v>hemolýza</v>
      </c>
      <c r="F56" s="107">
        <f>VLOOKUP("*"&amp;A56&amp;"*",all!$B$2:$G$30,4,FALSE)</f>
        <v>0</v>
      </c>
      <c r="G56" s="130">
        <f>VLOOKUP("*"&amp;A56&amp;"*",all!$B$2:$G$30,5,FALSE)</f>
        <v>0</v>
      </c>
      <c r="H56" s="105">
        <f>VLOOKUP("*"&amp;A56&amp;"*",all!$B$33:$G$50,6,FALSE)</f>
        <v>500</v>
      </c>
      <c r="I56" s="108" t="str">
        <f>VLOOKUP("*"&amp;A56&amp;"*",all!$B$33:$G$50,3,FALSE)</f>
        <v>chylózní</v>
      </c>
      <c r="J56" s="126">
        <f>VLOOKUP("*"&amp;A56&amp;"*",all!$B$53:$G$65,6,FALSE)</f>
        <v>60</v>
      </c>
      <c r="K56" s="108" t="str">
        <f>VLOOKUP("*"&amp;A56&amp;"*",all!$B$53:$G$65,3,FALSE)</f>
        <v>ikter.</v>
      </c>
      <c r="L56" s="102"/>
      <c r="M56" s="102"/>
    </row>
    <row r="57" spans="1:13" x14ac:dyDescent="0.25">
      <c r="A57" s="99" t="s">
        <v>182</v>
      </c>
      <c r="B57" s="326" t="s">
        <v>39</v>
      </c>
      <c r="C57" s="334">
        <f>VLOOKUP(A57,all!$B$2:$G$30,6,FALSE)</f>
        <v>90</v>
      </c>
      <c r="D57" s="112" t="str">
        <f>VLOOKUP(A57,all!$B$2:$G$30,2,FALSE)</f>
        <v>≤ 30D</v>
      </c>
      <c r="E57" s="113" t="str">
        <f>VLOOKUP(A57,all!$B$2:$G$30,3,FALSE)</f>
        <v>pozn. ↑ hemolýzou</v>
      </c>
      <c r="F57" s="113">
        <f>VLOOKUP(A57,all!$B$2:$G$30,4,FALSE)</f>
        <v>300</v>
      </c>
      <c r="G57" s="131" t="str">
        <f>VLOOKUP(A57,all!$B$2:$G$30,5,FALSE)</f>
        <v>hemolýza</v>
      </c>
      <c r="H57" s="326">
        <f>VLOOKUP("*"&amp;A57&amp;"*",all!$B$33:$G$50,6,FALSE)</f>
        <v>2000</v>
      </c>
      <c r="I57" s="326" t="str">
        <f>VLOOKUP("*"&amp;A57&amp;"*",all!$B$33:$G$50,3,FALSE)</f>
        <v>chylózní</v>
      </c>
      <c r="J57" s="334">
        <f>VLOOKUP("*"&amp;A57&amp;"*",all!$B$53:$G$65,6,FALSE)</f>
        <v>60</v>
      </c>
      <c r="K57" s="326" t="str">
        <f>VLOOKUP("*"&amp;A57&amp;"*",all!$B$53:$G$65,3,FALSE)</f>
        <v>ikter.</v>
      </c>
      <c r="L57" s="102"/>
      <c r="M57" s="102"/>
    </row>
    <row r="58" spans="1:13" x14ac:dyDescent="0.25">
      <c r="A58" s="99" t="s">
        <v>157</v>
      </c>
      <c r="B58" s="337"/>
      <c r="C58" s="335"/>
      <c r="D58" s="114" t="str">
        <f>VLOOKUP(A58,all!$B$2:$G$30,2,FALSE)</f>
        <v>31D-6R</v>
      </c>
      <c r="E58" s="115" t="str">
        <f>VLOOKUP(A58,all!$B$2:$G$30,3,FALSE)</f>
        <v>pozn. ↑ hemolýzou</v>
      </c>
      <c r="F58" s="115">
        <f>VLOOKUP(A58,all!$B$2:$G$30,4,FALSE)</f>
        <v>200</v>
      </c>
      <c r="G58" s="132" t="str">
        <f>VLOOKUP(A58,all!$B$2:$G$30,5,FALSE)</f>
        <v>hemolýza</v>
      </c>
      <c r="H58" s="337"/>
      <c r="I58" s="337"/>
      <c r="J58" s="335"/>
      <c r="K58" s="337"/>
      <c r="L58" s="102"/>
      <c r="M58" s="102"/>
    </row>
    <row r="59" spans="1:13" x14ac:dyDescent="0.25">
      <c r="A59" s="99" t="s">
        <v>158</v>
      </c>
      <c r="B59" s="327"/>
      <c r="C59" s="336"/>
      <c r="D59" s="109" t="str">
        <f>VLOOKUP(A59,all!$B$2:$G$30,2,FALSE)</f>
        <v>&gt; 6R</v>
      </c>
      <c r="E59" s="110" t="str">
        <f>VLOOKUP(A59,all!$B$2:$G$30,3,FALSE)</f>
        <v>hemolýza</v>
      </c>
      <c r="F59" s="111">
        <f>VLOOKUP(A59,all!$B$2:$G$30,4,FALSE)</f>
        <v>0</v>
      </c>
      <c r="G59" s="129">
        <f>VLOOKUP(A59,all!$B$2:$G$30,5,FALSE)</f>
        <v>0</v>
      </c>
      <c r="H59" s="327"/>
      <c r="I59" s="327"/>
      <c r="J59" s="336"/>
      <c r="K59" s="327"/>
      <c r="L59" s="102"/>
      <c r="M59" s="102"/>
    </row>
    <row r="60" spans="1:13" x14ac:dyDescent="0.25">
      <c r="A60" t="s">
        <v>132</v>
      </c>
      <c r="B60" s="128" t="s">
        <v>132</v>
      </c>
      <c r="C60" s="126">
        <f>VLOOKUP("*"&amp;A60&amp;"*",all!$B$2:$G$30,6,FALSE)</f>
        <v>1000</v>
      </c>
      <c r="D60" s="106">
        <f>VLOOKUP("*"&amp;A60&amp;"*",all!$B$2:$G$30,2,FALSE)</f>
        <v>0</v>
      </c>
      <c r="E60" s="105" t="str">
        <f>VLOOKUP("*"&amp;A60&amp;"*",all!$B$2:$G$30,3,FALSE)</f>
        <v>hemolýza</v>
      </c>
      <c r="F60" s="107">
        <f>VLOOKUP("*"&amp;A60&amp;"*",all!$B$2:$G$30,4,FALSE)</f>
        <v>0</v>
      </c>
      <c r="G60" s="130">
        <f>VLOOKUP("*"&amp;A60&amp;"*",all!$B$2:$G$30,5,FALSE)</f>
        <v>0</v>
      </c>
      <c r="H60" s="105">
        <f>VLOOKUP("*"&amp;A60&amp;"*",all!$B$33:$G$50,6,FALSE)</f>
        <v>1000</v>
      </c>
      <c r="I60" s="108" t="str">
        <f>VLOOKUP("*"&amp;A60&amp;"*",all!$B$33:$G$50,3,FALSE)</f>
        <v>chylózní</v>
      </c>
      <c r="J60" s="126">
        <f>VLOOKUP("*"&amp;A60&amp;"*",all!$B$53:$G$65,6,FALSE)</f>
        <v>50</v>
      </c>
      <c r="K60" s="108" t="str">
        <f>VLOOKUP("*"&amp;A60&amp;"*",all!$B$53:$G$65,3,FALSE)</f>
        <v>ikter.</v>
      </c>
      <c r="L60" s="102"/>
      <c r="M60" s="102"/>
    </row>
    <row r="61" spans="1:13" x14ac:dyDescent="0.25">
      <c r="A61" t="s">
        <v>100</v>
      </c>
      <c r="B61" s="326" t="s">
        <v>100</v>
      </c>
      <c r="C61" s="334">
        <f>VLOOKUP("*"&amp;A61&amp;"*",all!$B$2:$G$30,6,FALSE)</f>
        <v>100</v>
      </c>
      <c r="D61" s="112" t="str">
        <f>VLOOKUP("*"&amp;A61&amp;"*",all!$B$2:$G$30,2,FALSE)</f>
        <v>≤ 30D</v>
      </c>
      <c r="E61" s="113" t="str">
        <f>VLOOKUP("*"&amp;A61&amp;"*",all!$B$2:$G$30,3,FALSE)</f>
        <v>pozn. ovl. hemolýzou</v>
      </c>
      <c r="F61" s="113">
        <f>VLOOKUP("*"&amp;A61&amp;"*",all!$B$2:$G$30,4,FALSE)</f>
        <v>300</v>
      </c>
      <c r="G61" s="131" t="str">
        <f>VLOOKUP("*"&amp;A61&amp;"*",all!$B$2:$G$30,5,FALSE)</f>
        <v>hemolýza</v>
      </c>
      <c r="H61" s="326">
        <f>VLOOKUP("*"&amp;A61&amp;"*",all!$B$33:$G$50,6,FALSE)</f>
        <v>1500</v>
      </c>
      <c r="I61" s="326" t="str">
        <f>VLOOKUP("*"&amp;A61&amp;"*",all!$B$33:$G$50,3,FALSE)</f>
        <v>chylózní</v>
      </c>
      <c r="J61" s="334">
        <f>VLOOKUP("*"&amp;A61&amp;"*",all!$B$53:$G$65,6,FALSE)</f>
        <v>29</v>
      </c>
      <c r="K61" s="326" t="str">
        <f>VLOOKUP("*"&amp;A61&amp;"*",all!$B$53:$G$65,3,FALSE)</f>
        <v>ikter.</v>
      </c>
      <c r="L61" s="102"/>
      <c r="M61" s="102"/>
    </row>
    <row r="62" spans="1:13" x14ac:dyDescent="0.25">
      <c r="A62" t="s">
        <v>173</v>
      </c>
      <c r="B62" s="337"/>
      <c r="C62" s="335"/>
      <c r="D62" s="114" t="str">
        <f>VLOOKUP("*"&amp;A62&amp;"*",all!$B$2:$G$30,2,FALSE)</f>
        <v>31D-6R</v>
      </c>
      <c r="E62" s="115" t="str">
        <f>VLOOKUP("*"&amp;A62&amp;"*",all!$B$2:$G$30,3,FALSE)</f>
        <v>pozn. ovl. hemolýzou</v>
      </c>
      <c r="F62" s="115">
        <f>VLOOKUP("*"&amp;A62&amp;"*",all!$B$2:$G$30,4,FALSE)</f>
        <v>200</v>
      </c>
      <c r="G62" s="132" t="str">
        <f>VLOOKUP("*"&amp;A62&amp;"*",all!$B$2:$G$30,5,FALSE)</f>
        <v>hemolýza</v>
      </c>
      <c r="H62" s="337"/>
      <c r="I62" s="337"/>
      <c r="J62" s="335"/>
      <c r="K62" s="337"/>
      <c r="L62" s="102"/>
      <c r="M62" s="102"/>
    </row>
    <row r="63" spans="1:13" x14ac:dyDescent="0.25">
      <c r="A63" t="s">
        <v>174</v>
      </c>
      <c r="B63" s="327"/>
      <c r="C63" s="336"/>
      <c r="D63" s="109" t="str">
        <f>VLOOKUP("*"&amp;A63&amp;"*",all!$B$2:$G$30,2,FALSE)</f>
        <v>&gt; 6R</v>
      </c>
      <c r="E63" s="110" t="str">
        <f>VLOOKUP("*"&amp;A63&amp;"*",all!$B$2:$G$30,3,FALSE)</f>
        <v>hemolýza</v>
      </c>
      <c r="F63" s="111">
        <f>VLOOKUP("*"&amp;A63&amp;"*",all!$B$2:$G$30,4,FALSE)</f>
        <v>0</v>
      </c>
      <c r="G63" s="129">
        <f>VLOOKUP("*"&amp;A63&amp;"*",all!$B$2:$G$30,5,FALSE)</f>
        <v>0</v>
      </c>
      <c r="H63" s="327"/>
      <c r="I63" s="327"/>
      <c r="J63" s="336"/>
      <c r="K63" s="327"/>
      <c r="L63" s="102"/>
      <c r="M63" s="102"/>
    </row>
    <row r="64" spans="1:13" x14ac:dyDescent="0.25">
      <c r="A64" t="s">
        <v>112</v>
      </c>
      <c r="B64" s="128" t="s">
        <v>112</v>
      </c>
      <c r="C64" s="126">
        <f>VLOOKUP("*"&amp;A64&amp;"*",all!$B$2:$G$30,6,FALSE)</f>
        <v>1000</v>
      </c>
      <c r="D64" s="106">
        <f>VLOOKUP("*"&amp;A64&amp;"*",all!$B$2:$G$30,2,FALSE)</f>
        <v>0</v>
      </c>
      <c r="E64" s="105" t="str">
        <f>VLOOKUP("*"&amp;A64&amp;"*",all!$B$2:$G$30,3,FALSE)</f>
        <v>hemolýza</v>
      </c>
      <c r="F64" s="107">
        <f>VLOOKUP("*"&amp;A64&amp;"*",all!$B$2:$G$30,4,FALSE)</f>
        <v>0</v>
      </c>
      <c r="G64" s="130">
        <f>VLOOKUP("*"&amp;A64&amp;"*",all!$B$2:$G$30,5,FALSE)</f>
        <v>0</v>
      </c>
      <c r="H64" s="324" t="e">
        <f>VLOOKUP("*"&amp;A64&amp;"*",all!$B$33:$G$50,6,FALSE)</f>
        <v>#N/A</v>
      </c>
      <c r="I64" s="325"/>
      <c r="J64" s="126">
        <f>VLOOKUP("*"&amp;A64&amp;"*",all!$B$53:$G$65,6,FALSE)</f>
        <v>40</v>
      </c>
      <c r="K64" s="108" t="str">
        <f>VLOOKUP("*"&amp;A64&amp;"*",all!$B$53:$G$65,3,FALSE)</f>
        <v>ikter.</v>
      </c>
      <c r="L64" s="102"/>
      <c r="M64" s="102"/>
    </row>
    <row r="65" spans="1:13" x14ac:dyDescent="0.25">
      <c r="A65" t="s">
        <v>114</v>
      </c>
      <c r="B65" s="128" t="s">
        <v>114</v>
      </c>
      <c r="C65" s="126">
        <f>VLOOKUP("*"&amp;A65&amp;"*",all!$B$2:$G$30,6,FALSE)</f>
        <v>1000</v>
      </c>
      <c r="D65" s="106">
        <f>VLOOKUP("*"&amp;A65&amp;"*",all!$B$2:$G$30,2,FALSE)</f>
        <v>0</v>
      </c>
      <c r="E65" s="105" t="str">
        <f>VLOOKUP("*"&amp;A65&amp;"*",all!$B$2:$G$30,3,FALSE)</f>
        <v>hemolýza</v>
      </c>
      <c r="F65" s="107">
        <f>VLOOKUP("*"&amp;A65&amp;"*",all!$B$2:$G$30,4,FALSE)</f>
        <v>0</v>
      </c>
      <c r="G65" s="130">
        <f>VLOOKUP("*"&amp;A65&amp;"*",all!$B$2:$G$30,5,FALSE)</f>
        <v>0</v>
      </c>
      <c r="H65" s="105">
        <f>VLOOKUP("*"&amp;A65&amp;"*",all!$B$33:$G$50,6,FALSE)</f>
        <v>2000</v>
      </c>
      <c r="I65" s="108" t="str">
        <f>VLOOKUP("*"&amp;A65&amp;"*",all!$B$33:$G$50,3,FALSE)</f>
        <v>chylózní</v>
      </c>
      <c r="J65" s="126">
        <f>VLOOKUP("*"&amp;A65&amp;"*",all!$B$53:$G$65,6,FALSE)</f>
        <v>20</v>
      </c>
      <c r="K65" s="108" t="str">
        <f>VLOOKUP("*"&amp;A65&amp;"*",all!$B$53:$G$65,3,FALSE)</f>
        <v>ikter.</v>
      </c>
      <c r="L65" s="102"/>
      <c r="M65" s="102"/>
    </row>
    <row r="66" spans="1:13" x14ac:dyDescent="0.25">
      <c r="A66" t="s">
        <v>135</v>
      </c>
      <c r="B66" s="128" t="s">
        <v>135</v>
      </c>
      <c r="C66" s="126">
        <f>VLOOKUP("*"&amp;A66&amp;"*",all!$B$2:$G$30,6,FALSE)</f>
        <v>1000</v>
      </c>
      <c r="D66" s="106">
        <f>VLOOKUP("*"&amp;A66&amp;"*",all!$B$2:$G$30,2,FALSE)</f>
        <v>0</v>
      </c>
      <c r="E66" s="105" t="str">
        <f>VLOOKUP("*"&amp;A66&amp;"*",all!$B$2:$G$30,3,FALSE)</f>
        <v>hemolýza</v>
      </c>
      <c r="F66" s="107">
        <f>VLOOKUP("*"&amp;A66&amp;"*",all!$B$2:$G$30,4,FALSE)</f>
        <v>0</v>
      </c>
      <c r="G66" s="130">
        <f>VLOOKUP("*"&amp;A66&amp;"*",all!$B$2:$G$30,5,FALSE)</f>
        <v>0</v>
      </c>
      <c r="H66" s="105">
        <f>VLOOKUP("*"&amp;A66&amp;"*",all!$B$33:$G$50,6,FALSE)</f>
        <v>1000</v>
      </c>
      <c r="I66" s="108" t="str">
        <f>VLOOKUP("*"&amp;A66&amp;"*",all!$B$33:$G$50,3,FALSE)</f>
        <v>chylózní</v>
      </c>
      <c r="J66" s="328" t="e">
        <f>VLOOKUP("*"&amp;A66&amp;"*",all!$B$53:$G$65,6,FALSE)</f>
        <v>#N/A</v>
      </c>
      <c r="K66" s="325"/>
      <c r="L66" s="102"/>
      <c r="M66" s="102"/>
    </row>
    <row r="67" spans="1:13" x14ac:dyDescent="0.25">
      <c r="A67" t="s">
        <v>37</v>
      </c>
      <c r="B67" s="326" t="s">
        <v>37</v>
      </c>
      <c r="C67" s="334">
        <f>VLOOKUP("*"&amp;A67&amp;"*",all!$B$2:$G$30,6,FALSE)</f>
        <v>15</v>
      </c>
      <c r="D67" s="112" t="str">
        <f>VLOOKUP("*"&amp;A67&amp;"*",all!$B$2:$G$30,2,FALSE)</f>
        <v>v RM</v>
      </c>
      <c r="E67" s="113" t="str">
        <f>VLOOKUP("*"&amp;A67&amp;"*",all!$B$2:$G$30,3,FALSE)</f>
        <v>rozp. ↑ hemolýzou</v>
      </c>
      <c r="F67" s="113">
        <f>VLOOKUP("*"&amp;A67&amp;"*",all!$B$2:$G$30,4,FALSE)</f>
        <v>1000</v>
      </c>
      <c r="G67" s="131" t="str">
        <f>VLOOKUP("*"&amp;A67&amp;"*",all!$B$2:$G$30,5,FALSE)</f>
        <v>hemolýza</v>
      </c>
      <c r="H67" s="326">
        <f>VLOOKUP("*"&amp;A67&amp;"*",all!$B$33:$G$50,6,FALSE)</f>
        <v>900</v>
      </c>
      <c r="I67" s="326" t="str">
        <f>VLOOKUP("*"&amp;A67&amp;"*",all!$B$33:$G$50,3,FALSE)</f>
        <v>chylózní</v>
      </c>
      <c r="J67" s="334">
        <f>VLOOKUP("*"&amp;A67&amp;"*",all!$B$53:$G$65,6,FALSE)</f>
        <v>60</v>
      </c>
      <c r="K67" s="326" t="str">
        <f>VLOOKUP("*"&amp;A67&amp;"*",all!$B$53:$G$65,3,FALSE)</f>
        <v>ikter.</v>
      </c>
      <c r="L67" s="102"/>
      <c r="M67" s="102"/>
    </row>
    <row r="68" spans="1:13" x14ac:dyDescent="0.25">
      <c r="A68" t="s">
        <v>150</v>
      </c>
      <c r="B68" s="337"/>
      <c r="C68" s="335"/>
      <c r="D68" s="114" t="str">
        <f>VLOOKUP("*"&amp;A68&amp;"*",all!$B$2:$G$30,2,FALSE)</f>
        <v>x RM, ≤ 30D</v>
      </c>
      <c r="E68" s="115" t="str">
        <f>VLOOKUP("*"&amp;A68&amp;"*",all!$B$2:$G$30,3,FALSE)</f>
        <v>rozp. ↑ hemolýzou</v>
      </c>
      <c r="F68" s="115">
        <f>VLOOKUP("*"&amp;A68&amp;"*",all!$B$2:$G$30,4,FALSE)</f>
        <v>300</v>
      </c>
      <c r="G68" s="132" t="str">
        <f>VLOOKUP("*"&amp;A68&amp;"*",all!$B$2:$G$30,5,FALSE)</f>
        <v>hemolýza</v>
      </c>
      <c r="H68" s="337"/>
      <c r="I68" s="337"/>
      <c r="J68" s="335"/>
      <c r="K68" s="337"/>
      <c r="L68" s="102"/>
      <c r="M68" s="102"/>
    </row>
    <row r="69" spans="1:13" x14ac:dyDescent="0.25">
      <c r="A69" t="s">
        <v>151</v>
      </c>
      <c r="B69" s="337"/>
      <c r="C69" s="335"/>
      <c r="D69" s="114" t="str">
        <f>VLOOKUP("*"&amp;A69&amp;"*",all!$B$2:$G$30,2,FALSE)</f>
        <v>x RM, 31D-6R</v>
      </c>
      <c r="E69" s="115" t="str">
        <f>VLOOKUP("*"&amp;A69&amp;"*",all!$B$2:$G$30,3,FALSE)</f>
        <v>rozp. ↑ hemolýzou</v>
      </c>
      <c r="F69" s="115">
        <f>VLOOKUP("*"&amp;A69&amp;"*",all!$B$2:$G$30,4,FALSE)</f>
        <v>200</v>
      </c>
      <c r="G69" s="132" t="str">
        <f>VLOOKUP("*"&amp;A69&amp;"*",all!$B$2:$G$30,5,FALSE)</f>
        <v>hemolýza</v>
      </c>
      <c r="H69" s="337"/>
      <c r="I69" s="337"/>
      <c r="J69" s="335"/>
      <c r="K69" s="337"/>
      <c r="L69" s="102"/>
      <c r="M69" s="102"/>
    </row>
    <row r="70" spans="1:13" x14ac:dyDescent="0.25">
      <c r="A70" t="s">
        <v>152</v>
      </c>
      <c r="B70" s="327"/>
      <c r="C70" s="336"/>
      <c r="D70" s="109" t="str">
        <f>VLOOKUP("*"&amp;A70&amp;"*",all!$B$2:$G$30,2,FALSE)</f>
        <v>x RM, &gt; 6R</v>
      </c>
      <c r="E70" s="110" t="str">
        <f>VLOOKUP("*"&amp;A70&amp;"*",all!$B$2:$G$30,3,FALSE)</f>
        <v>rozp. ↑ hemolýzou</v>
      </c>
      <c r="F70" s="110">
        <f>VLOOKUP("*"&amp;A70&amp;"*",all!$B$2:$G$30,4,FALSE)</f>
        <v>50</v>
      </c>
      <c r="G70" s="134" t="str">
        <f>VLOOKUP("*"&amp;A70&amp;"*",all!$B$2:$G$30,5,FALSE)</f>
        <v>hemolýza</v>
      </c>
      <c r="H70" s="327"/>
      <c r="I70" s="327"/>
      <c r="J70" s="336"/>
      <c r="K70" s="327"/>
      <c r="L70" s="102"/>
      <c r="M70" s="102"/>
    </row>
    <row r="71" spans="1:13" x14ac:dyDescent="0.25">
      <c r="A71" t="s">
        <v>129</v>
      </c>
      <c r="B71" s="128" t="s">
        <v>129</v>
      </c>
      <c r="C71" s="126">
        <f>VLOOKUP("*"&amp;A71&amp;"*",all!$B$2:$G$30,6,FALSE)</f>
        <v>1000</v>
      </c>
      <c r="D71" s="106">
        <f>VLOOKUP("*"&amp;A71&amp;"*",all!$B$2:$G$30,2,FALSE)</f>
        <v>0</v>
      </c>
      <c r="E71" s="105" t="str">
        <f>VLOOKUP("*"&amp;A71&amp;"*",all!$B$2:$G$30,3,FALSE)</f>
        <v>hemolýza</v>
      </c>
      <c r="F71" s="107">
        <f>VLOOKUP("*"&amp;A71&amp;"*",all!$B$2:$G$30,4,FALSE)</f>
        <v>0</v>
      </c>
      <c r="G71" s="130">
        <f>VLOOKUP("*"&amp;A71&amp;"*",all!$B$2:$G$30,5,FALSE)</f>
        <v>0</v>
      </c>
      <c r="H71" s="105">
        <f>VLOOKUP("*"&amp;A71&amp;"*",all!$B$33:$G$50,6,FALSE)</f>
        <v>1000</v>
      </c>
      <c r="I71" s="108" t="str">
        <f>VLOOKUP("*"&amp;A71&amp;"*",all!$B$33:$G$50,3,FALSE)</f>
        <v>chylózní</v>
      </c>
      <c r="J71" s="126">
        <f>VLOOKUP("*"&amp;A71&amp;"*",all!$B$53:$G$65,6,FALSE)</f>
        <v>60</v>
      </c>
      <c r="K71" s="108" t="str">
        <f>VLOOKUP("*"&amp;A71&amp;"*",all!$B$53:$G$65,3,FALSE)</f>
        <v>ikter.</v>
      </c>
      <c r="L71" s="102"/>
      <c r="M71" s="102"/>
    </row>
    <row r="72" spans="1:13" x14ac:dyDescent="0.25">
      <c r="A72" t="s">
        <v>134</v>
      </c>
      <c r="B72" s="128" t="s">
        <v>134</v>
      </c>
      <c r="C72" s="126">
        <f>VLOOKUP("*"&amp;A72&amp;"*",all!$B$2:$G$30,6,FALSE)</f>
        <v>1000</v>
      </c>
      <c r="D72" s="106">
        <f>VLOOKUP("*"&amp;A72&amp;"*",all!$B$2:$G$30,2,FALSE)</f>
        <v>0</v>
      </c>
      <c r="E72" s="105" t="str">
        <f>VLOOKUP("*"&amp;A72&amp;"*",all!$B$2:$G$30,3,FALSE)</f>
        <v>hemolýza</v>
      </c>
      <c r="F72" s="107">
        <f>VLOOKUP("*"&amp;A72&amp;"*",all!$B$2:$G$30,4,FALSE)</f>
        <v>0</v>
      </c>
      <c r="G72" s="130">
        <f>VLOOKUP("*"&amp;A72&amp;"*",all!$B$2:$G$30,5,FALSE)</f>
        <v>0</v>
      </c>
      <c r="H72" s="105">
        <f>VLOOKUP("*"&amp;A72&amp;"*",all!$B$33:$G$50,6,FALSE)</f>
        <v>1000</v>
      </c>
      <c r="I72" s="108" t="str">
        <f>VLOOKUP("*"&amp;A72&amp;"*",all!$B$33:$G$50,3,FALSE)</f>
        <v>chylózní</v>
      </c>
      <c r="J72" s="126">
        <f>VLOOKUP("*"&amp;A72&amp;"*",all!$B$53:$G$65,6,FALSE)</f>
        <v>50</v>
      </c>
      <c r="K72" s="108" t="str">
        <f>VLOOKUP("*"&amp;A72&amp;"*",all!$B$53:$G$65,3,FALSE)</f>
        <v>ikter.</v>
      </c>
      <c r="L72" s="102"/>
      <c r="M72" s="102"/>
    </row>
    <row r="73" spans="1:13" x14ac:dyDescent="0.25">
      <c r="A73" t="s">
        <v>128</v>
      </c>
      <c r="B73" s="128" t="s">
        <v>128</v>
      </c>
      <c r="C73" s="126">
        <f>VLOOKUP("*"&amp;A73&amp;"*",all!$B$2:$G$30,6,FALSE)</f>
        <v>1000</v>
      </c>
      <c r="D73" s="106">
        <f>VLOOKUP("*"&amp;A73&amp;"*",all!$B$2:$G$30,2,FALSE)</f>
        <v>0</v>
      </c>
      <c r="E73" s="105" t="str">
        <f>VLOOKUP("*"&amp;A73&amp;"*",all!$B$2:$G$30,3,FALSE)</f>
        <v>hemolýza</v>
      </c>
      <c r="F73" s="107">
        <f>VLOOKUP("*"&amp;A73&amp;"*",all!$B$2:$G$30,4,FALSE)</f>
        <v>0</v>
      </c>
      <c r="G73" s="130">
        <f>VLOOKUP("*"&amp;A73&amp;"*",all!$B$2:$G$30,5,FALSE)</f>
        <v>0</v>
      </c>
      <c r="H73" s="105">
        <f>VLOOKUP("*"&amp;A73&amp;"*",all!$B$33:$G$50,6,FALSE)</f>
        <v>2000</v>
      </c>
      <c r="I73" s="108" t="str">
        <f>VLOOKUP("*"&amp;A73&amp;"*",all!$B$33:$G$50,3,FALSE)</f>
        <v>chylózní</v>
      </c>
      <c r="J73" s="126">
        <f>VLOOKUP("*"&amp;A73&amp;"*",all!$B$53:$G$65,6,FALSE)</f>
        <v>60</v>
      </c>
      <c r="K73" s="108" t="str">
        <f>VLOOKUP("*"&amp;A73&amp;"*",all!$B$53:$G$65,3,FALSE)</f>
        <v>ikter.</v>
      </c>
      <c r="L73" s="102"/>
      <c r="M73" s="102"/>
    </row>
    <row r="74" spans="1:13" x14ac:dyDescent="0.25">
      <c r="A74" t="s">
        <v>121</v>
      </c>
      <c r="B74" s="128" t="s">
        <v>121</v>
      </c>
      <c r="C74" s="126">
        <f>VLOOKUP("*"&amp;A74&amp;"*",all!$B$2:$G$30,6,FALSE)</f>
        <v>1000</v>
      </c>
      <c r="D74" s="106">
        <f>VLOOKUP("*"&amp;A74&amp;"*",all!$B$2:$G$30,2,FALSE)</f>
        <v>0</v>
      </c>
      <c r="E74" s="105" t="str">
        <f>VLOOKUP("*"&amp;A74&amp;"*",all!$B$2:$G$30,3,FALSE)</f>
        <v>hemolýza</v>
      </c>
      <c r="F74" s="107">
        <f>VLOOKUP("*"&amp;A74&amp;"*",all!$B$2:$G$30,4,FALSE)</f>
        <v>0</v>
      </c>
      <c r="G74" s="130">
        <f>VLOOKUP("*"&amp;A74&amp;"*",all!$B$2:$G$30,5,FALSE)</f>
        <v>0</v>
      </c>
      <c r="H74" s="105">
        <f>VLOOKUP("*"&amp;A74&amp;"*",all!$B$33:$G$50,6,FALSE)</f>
        <v>2000</v>
      </c>
      <c r="I74" s="108" t="str">
        <f>VLOOKUP("*"&amp;A74&amp;"*",all!$B$33:$G$50,3,FALSE)</f>
        <v>chylózní</v>
      </c>
      <c r="J74" s="126">
        <f>VLOOKUP("*"&amp;A74&amp;"*",all!$B$53:$G$65,6,FALSE)</f>
        <v>60</v>
      </c>
      <c r="K74" s="108" t="str">
        <f>VLOOKUP("*"&amp;A74&amp;"*",all!$B$53:$G$65,3,FALSE)</f>
        <v>ikter.</v>
      </c>
      <c r="L74" s="102"/>
      <c r="M74" s="102"/>
    </row>
    <row r="75" spans="1:13" x14ac:dyDescent="0.25">
      <c r="A75" t="s">
        <v>110</v>
      </c>
      <c r="B75" s="128" t="s">
        <v>110</v>
      </c>
      <c r="C75" s="126">
        <f>VLOOKUP("*"&amp;A75&amp;"*",all!$B$2:$G$30,6,FALSE)</f>
        <v>800</v>
      </c>
      <c r="D75" s="106">
        <f>VLOOKUP("*"&amp;A75&amp;"*",all!$B$2:$G$30,2,FALSE)</f>
        <v>0</v>
      </c>
      <c r="E75" s="105" t="str">
        <f>VLOOKUP("*"&amp;A75&amp;"*",all!$B$2:$G$30,3,FALSE)</f>
        <v>hemolýza</v>
      </c>
      <c r="F75" s="107">
        <f>VLOOKUP("*"&amp;A75&amp;"*",all!$B$2:$G$30,4,FALSE)</f>
        <v>0</v>
      </c>
      <c r="G75" s="130">
        <f>VLOOKUP("*"&amp;A75&amp;"*",all!$B$2:$G$30,5,FALSE)</f>
        <v>0</v>
      </c>
      <c r="H75" s="105">
        <f>VLOOKUP("*"&amp;A75&amp;"*",all!$B$33:$G$50,6,FALSE)</f>
        <v>1000</v>
      </c>
      <c r="I75" s="108" t="str">
        <f>VLOOKUP("*"&amp;A75&amp;"*",all!$B$33:$G$50,3,FALSE)</f>
        <v>chylózní</v>
      </c>
      <c r="J75" s="126">
        <f>VLOOKUP("*"&amp;A75&amp;"*",all!$B$53:$G$65,6,FALSE)</f>
        <v>60</v>
      </c>
      <c r="K75" s="108" t="str">
        <f>VLOOKUP("*"&amp;A75&amp;"*",all!$B$53:$G$65,3,FALSE)</f>
        <v>ikter.</v>
      </c>
      <c r="L75" s="102"/>
      <c r="M75" s="102"/>
    </row>
    <row r="76" spans="1:13" x14ac:dyDescent="0.25">
      <c r="A76" t="s">
        <v>63</v>
      </c>
      <c r="B76" s="128" t="s">
        <v>63</v>
      </c>
      <c r="C76" s="126">
        <f>VLOOKUP("*"&amp;A76&amp;"*",all!$B$2:$G$30,6,FALSE)</f>
        <v>1000</v>
      </c>
      <c r="D76" s="106">
        <f>VLOOKUP("*"&amp;A76&amp;"*",all!$B$2:$G$30,2,FALSE)</f>
        <v>0</v>
      </c>
      <c r="E76" s="105" t="str">
        <f>VLOOKUP("*"&amp;A76&amp;"*",all!$B$2:$G$30,3,FALSE)</f>
        <v>hemolýza</v>
      </c>
      <c r="F76" s="107">
        <f>VLOOKUP("*"&amp;A76&amp;"*",all!$B$2:$G$30,4,FALSE)</f>
        <v>0</v>
      </c>
      <c r="G76" s="130">
        <f>VLOOKUP("*"&amp;A76&amp;"*",all!$B$2:$G$30,5,FALSE)</f>
        <v>0</v>
      </c>
      <c r="H76" s="105">
        <f>VLOOKUP("*"&amp;A76&amp;"*",all!$B$33:$G$50,6,FALSE)</f>
        <v>2200</v>
      </c>
      <c r="I76" s="108" t="str">
        <f>VLOOKUP("*"&amp;A76&amp;"*",all!$B$33:$G$50,3,FALSE)</f>
        <v>chylózní</v>
      </c>
      <c r="J76" s="126">
        <f>VLOOKUP("*"&amp;A76&amp;"*",all!$B$53:$G$65,6,FALSE)</f>
        <v>50</v>
      </c>
      <c r="K76" s="108" t="str">
        <f>VLOOKUP("*"&amp;A76&amp;"*",all!$B$53:$G$65,3,FALSE)</f>
        <v>ikter.</v>
      </c>
      <c r="L76" s="102"/>
      <c r="M76" s="102"/>
    </row>
    <row r="77" spans="1:13" x14ac:dyDescent="0.25">
      <c r="A77" t="s">
        <v>183</v>
      </c>
      <c r="B77" s="128" t="s">
        <v>115</v>
      </c>
      <c r="C77" s="126">
        <f>VLOOKUP("*"&amp;A77&amp;"*",all!$B$2:$G$30,6,FALSE)</f>
        <v>1000</v>
      </c>
      <c r="D77" s="106">
        <f>VLOOKUP("*"&amp;A77&amp;"*",all!$B$2:$G$30,2,FALSE)</f>
        <v>0</v>
      </c>
      <c r="E77" s="105" t="str">
        <f>VLOOKUP("*"&amp;A77&amp;"*",all!$B$2:$G$30,3,FALSE)</f>
        <v>hemolýza</v>
      </c>
      <c r="F77" s="107">
        <f>VLOOKUP("*"&amp;A77&amp;"*",all!$B$2:$G$30,4,FALSE)</f>
        <v>0</v>
      </c>
      <c r="G77" s="130">
        <f>VLOOKUP("*"&amp;A77&amp;"*",all!$B$2:$G$30,5,FALSE)</f>
        <v>0</v>
      </c>
      <c r="H77" s="105">
        <f>VLOOKUP("*"&amp;A77&amp;"*",all!$B$33:$G$50,6,FALSE)</f>
        <v>2000</v>
      </c>
      <c r="I77" s="108" t="str">
        <f>VLOOKUP("*"&amp;A77&amp;"*",all!$B$33:$G$50,3,FALSE)</f>
        <v>chylózní</v>
      </c>
      <c r="J77" s="126">
        <f>VLOOKUP("*"&amp;A77&amp;"*",all!$B$53:$G$65,6,FALSE)</f>
        <v>60</v>
      </c>
      <c r="K77" s="108" t="str">
        <f>VLOOKUP("*"&amp;A77&amp;"*",all!$B$53:$G$65,3,FALSE)</f>
        <v>ikter.</v>
      </c>
      <c r="L77" s="102"/>
      <c r="M77" s="102"/>
    </row>
    <row r="78" spans="1:13" x14ac:dyDescent="0.25">
      <c r="A78" t="s">
        <v>130</v>
      </c>
      <c r="B78" s="128" t="s">
        <v>130</v>
      </c>
      <c r="C78" s="126">
        <f>VLOOKUP("*"&amp;A78&amp;"*",all!$B$2:$G$30,6,FALSE)</f>
        <v>1000</v>
      </c>
      <c r="D78" s="106">
        <f>VLOOKUP("*"&amp;A78&amp;"*",all!$B$2:$G$30,2,FALSE)</f>
        <v>0</v>
      </c>
      <c r="E78" s="105" t="str">
        <f>VLOOKUP("*"&amp;A78&amp;"*",all!$B$2:$G$30,3,FALSE)</f>
        <v>hemolýza</v>
      </c>
      <c r="F78" s="107">
        <f>VLOOKUP("*"&amp;A78&amp;"*",all!$B$2:$G$30,4,FALSE)</f>
        <v>0</v>
      </c>
      <c r="G78" s="130">
        <f>VLOOKUP("*"&amp;A78&amp;"*",all!$B$2:$G$30,5,FALSE)</f>
        <v>0</v>
      </c>
      <c r="H78" s="324" t="e">
        <f>VLOOKUP("*"&amp;A78&amp;"*",all!$B$33:$G$50,6,FALSE)</f>
        <v>#N/A</v>
      </c>
      <c r="I78" s="325"/>
      <c r="J78" s="126">
        <f>VLOOKUP("*"&amp;A78&amp;"*",all!$B$53:$G$65,6,FALSE)</f>
        <v>25</v>
      </c>
      <c r="K78" s="108" t="str">
        <f>VLOOKUP("*"&amp;A78&amp;"*",all!$B$53:$G$65,3,FALSE)</f>
        <v>ikter.</v>
      </c>
      <c r="L78" s="102"/>
      <c r="M78" s="102"/>
    </row>
    <row r="79" spans="1:13" x14ac:dyDescent="0.25">
      <c r="A79" s="99" t="s">
        <v>179</v>
      </c>
      <c r="B79" s="128" t="s">
        <v>40</v>
      </c>
      <c r="C79" s="126">
        <f>VLOOKUP(A79,all!$B$2:$G$30,6,FALSE)</f>
        <v>300</v>
      </c>
      <c r="D79" s="106">
        <f>VLOOKUP(A79,all!$B$2:$G$30,2,FALSE)</f>
        <v>0</v>
      </c>
      <c r="E79" s="105" t="str">
        <f>VLOOKUP(A79,all!$B$2:$G$30,3,FALSE)</f>
        <v>hemolýza</v>
      </c>
      <c r="F79" s="107">
        <f>VLOOKUP(A79,all!$B$2:$G$30,4,FALSE)</f>
        <v>0</v>
      </c>
      <c r="G79" s="130">
        <f>VLOOKUP(A79,all!$B$2:$G$30,5,FALSE)</f>
        <v>0</v>
      </c>
      <c r="H79" s="105">
        <f>VLOOKUP("*"&amp;A79&amp;"*",all!$B$33:$G$50,6,FALSE)</f>
        <v>800</v>
      </c>
      <c r="I79" s="108" t="str">
        <f>VLOOKUP("*"&amp;A79&amp;"*",all!$B$33:$G$50,3,FALSE)</f>
        <v>chylózní</v>
      </c>
      <c r="J79" s="126">
        <f>VLOOKUP("*"&amp;A79&amp;"*",all!$B$53:$G$65,6,FALSE)</f>
        <v>40</v>
      </c>
      <c r="K79" s="108" t="str">
        <f>VLOOKUP("*"&amp;A79&amp;"*",all!$B$53:$G$65,3,FALSE)</f>
        <v>ikter.</v>
      </c>
      <c r="L79" s="102"/>
      <c r="M79" s="102"/>
    </row>
    <row r="80" spans="1:13" x14ac:dyDescent="0.25">
      <c r="A80" t="s">
        <v>119</v>
      </c>
      <c r="B80" s="128" t="s">
        <v>119</v>
      </c>
      <c r="C80" s="126">
        <f>VLOOKUP("*"&amp;A80&amp;"*",all!$B$2:$G$30,6,FALSE)</f>
        <v>1000</v>
      </c>
      <c r="D80" s="106">
        <f>VLOOKUP("*"&amp;A80&amp;"*",all!$B$2:$G$30,2,FALSE)</f>
        <v>0</v>
      </c>
      <c r="E80" s="105" t="str">
        <f>VLOOKUP("*"&amp;A80&amp;"*",all!$B$2:$G$30,3,FALSE)</f>
        <v>hemolýza</v>
      </c>
      <c r="F80" s="107">
        <f>VLOOKUP("*"&amp;A80&amp;"*",all!$B$2:$G$30,4,FALSE)</f>
        <v>0</v>
      </c>
      <c r="G80" s="130">
        <f>VLOOKUP("*"&amp;A80&amp;"*",all!$B$2:$G$30,5,FALSE)</f>
        <v>0</v>
      </c>
      <c r="H80" s="324" t="e">
        <f>VLOOKUP("*"&amp;A80&amp;"*",all!$B$33:$G$50,6,FALSE)</f>
        <v>#N/A</v>
      </c>
      <c r="I80" s="325"/>
      <c r="J80" s="328" t="e">
        <f>VLOOKUP("*"&amp;A80&amp;"*",all!$B$53:$G$65,6,FALSE)</f>
        <v>#N/A</v>
      </c>
      <c r="K80" s="325"/>
      <c r="L80" s="102"/>
      <c r="M80" s="102"/>
    </row>
    <row r="81" spans="1:13" x14ac:dyDescent="0.25">
      <c r="A81" t="s">
        <v>120</v>
      </c>
      <c r="B81" s="128" t="s">
        <v>120</v>
      </c>
      <c r="C81" s="126">
        <f>VLOOKUP("*"&amp;A81&amp;"*",all!$B$2:$G$30,6,FALSE)</f>
        <v>1000</v>
      </c>
      <c r="D81" s="106">
        <f>VLOOKUP("*"&amp;A81&amp;"*",all!$B$2:$G$30,2,FALSE)</f>
        <v>0</v>
      </c>
      <c r="E81" s="105" t="str">
        <f>VLOOKUP("*"&amp;A81&amp;"*",all!$B$2:$G$30,3,FALSE)</f>
        <v>hemolýza</v>
      </c>
      <c r="F81" s="107">
        <f>VLOOKUP("*"&amp;A81&amp;"*",all!$B$2:$G$30,4,FALSE)</f>
        <v>0</v>
      </c>
      <c r="G81" s="130">
        <f>VLOOKUP("*"&amp;A81&amp;"*",all!$B$2:$G$30,5,FALSE)</f>
        <v>0</v>
      </c>
      <c r="H81" s="324" t="e">
        <f>VLOOKUP("*"&amp;A81&amp;"*",all!$B$33:$G$50,6,FALSE)</f>
        <v>#N/A</v>
      </c>
      <c r="I81" s="325"/>
      <c r="J81" s="328" t="e">
        <f>VLOOKUP("*"&amp;A81&amp;"*",all!$B$53:$G$65,6,FALSE)</f>
        <v>#N/A</v>
      </c>
      <c r="K81" s="325"/>
      <c r="L81" s="102"/>
      <c r="M81" s="102"/>
    </row>
    <row r="82" spans="1:13" x14ac:dyDescent="0.25">
      <c r="A82" t="s">
        <v>61</v>
      </c>
      <c r="B82" s="128" t="s">
        <v>61</v>
      </c>
      <c r="C82" s="126">
        <f>VLOOKUP("*"&amp;A82&amp;"*",all!$B$2:$G$30,6,FALSE)</f>
        <v>1000</v>
      </c>
      <c r="D82" s="106">
        <f>VLOOKUP("*"&amp;A82&amp;"*",all!$B$2:$G$30,2,FALSE)</f>
        <v>0</v>
      </c>
      <c r="E82" s="105" t="str">
        <f>VLOOKUP("*"&amp;A82&amp;"*",all!$B$2:$G$30,3,FALSE)</f>
        <v>hemolýza</v>
      </c>
      <c r="F82" s="107">
        <f>VLOOKUP("*"&amp;A82&amp;"*",all!$B$2:$G$30,4,FALSE)</f>
        <v>0</v>
      </c>
      <c r="G82" s="130">
        <f>VLOOKUP("*"&amp;A82&amp;"*",all!$B$2:$G$30,5,FALSE)</f>
        <v>0</v>
      </c>
      <c r="H82" s="105">
        <f>VLOOKUP("*"&amp;A82&amp;"*",all!$B$33:$G$50,6,FALSE)</f>
        <v>600</v>
      </c>
      <c r="I82" s="108" t="str">
        <f>VLOOKUP("*"&amp;A82&amp;"*",all!$B$33:$G$50,3,FALSE)</f>
        <v>chylózní</v>
      </c>
      <c r="J82" s="328" t="e">
        <f>VLOOKUP("*"&amp;A82&amp;"*",all!$B$53:$G$65,6,FALSE)</f>
        <v>#N/A</v>
      </c>
      <c r="K82" s="325"/>
      <c r="L82" s="102"/>
      <c r="M82" s="102"/>
    </row>
    <row r="83" spans="1:13" x14ac:dyDescent="0.25">
      <c r="A83" t="s">
        <v>42</v>
      </c>
      <c r="B83" s="128" t="s">
        <v>42</v>
      </c>
      <c r="C83" s="126">
        <f>VLOOKUP("*"&amp;A83&amp;"*",all!$B$2:$G$30,6,FALSE)</f>
        <v>900</v>
      </c>
      <c r="D83" s="106">
        <f>VLOOKUP("*"&amp;A83&amp;"*",all!$B$2:$G$30,2,FALSE)</f>
        <v>0</v>
      </c>
      <c r="E83" s="105" t="str">
        <f>VLOOKUP("*"&amp;A83&amp;"*",all!$B$2:$G$30,3,FALSE)</f>
        <v>hemolýza</v>
      </c>
      <c r="F83" s="107">
        <f>VLOOKUP("*"&amp;A83&amp;"*",all!$B$2:$G$30,4,FALSE)</f>
        <v>0</v>
      </c>
      <c r="G83" s="130">
        <f>VLOOKUP("*"&amp;A83&amp;"*",all!$B$2:$G$30,5,FALSE)</f>
        <v>0</v>
      </c>
      <c r="H83" s="105">
        <f>VLOOKUP("*"&amp;A83&amp;"*",all!$B$33:$G$50,6,FALSE)</f>
        <v>1500</v>
      </c>
      <c r="I83" s="108" t="str">
        <f>VLOOKUP("*"&amp;A83&amp;"*",all!$B$33:$G$50,3,FALSE)</f>
        <v>chylózní</v>
      </c>
      <c r="J83" s="126">
        <f>VLOOKUP("*"&amp;A83&amp;"*",all!$B$53:$G$65,6,FALSE)</f>
        <v>25</v>
      </c>
      <c r="K83" s="108" t="str">
        <f>VLOOKUP("*"&amp;A83&amp;"*",all!$B$53:$G$65,3,FALSE)</f>
        <v>ikter.</v>
      </c>
      <c r="L83" s="102"/>
      <c r="M83" s="102"/>
    </row>
    <row r="84" spans="1:13" x14ac:dyDescent="0.25">
      <c r="A84" t="s">
        <v>106</v>
      </c>
      <c r="B84" s="128" t="s">
        <v>106</v>
      </c>
      <c r="C84" s="126">
        <f>VLOOKUP("*"&amp;A84&amp;"*",all!$B$2:$G$30,6,FALSE)</f>
        <v>500</v>
      </c>
      <c r="D84" s="106">
        <f>VLOOKUP("*"&amp;A84&amp;"*",all!$B$2:$G$30,2,FALSE)</f>
        <v>0</v>
      </c>
      <c r="E84" s="105" t="str">
        <f>VLOOKUP("*"&amp;A84&amp;"*",all!$B$2:$G$30,3,FALSE)</f>
        <v>hemolýza</v>
      </c>
      <c r="F84" s="107">
        <f>VLOOKUP("*"&amp;A84&amp;"*",all!$B$2:$G$30,4,FALSE)</f>
        <v>0</v>
      </c>
      <c r="G84" s="130">
        <f>VLOOKUP("*"&amp;A84&amp;"*",all!$B$2:$G$30,5,FALSE)</f>
        <v>0</v>
      </c>
      <c r="H84" s="105">
        <f>VLOOKUP("*"&amp;A84&amp;"*",all!$B$33:$G$50,6,FALSE)</f>
        <v>1500</v>
      </c>
      <c r="I84" s="108" t="str">
        <f>VLOOKUP("*"&amp;A84&amp;"*",all!$B$33:$G$50,3,FALSE)</f>
        <v>chylózní</v>
      </c>
      <c r="J84" s="126">
        <f>VLOOKUP("*"&amp;A84&amp;"*",all!$B$53:$G$65,6,FALSE)</f>
        <v>25</v>
      </c>
      <c r="K84" s="108" t="str">
        <f>VLOOKUP("*"&amp;A84&amp;"*",all!$B$53:$G$65,3,FALSE)</f>
        <v>ikter.</v>
      </c>
      <c r="L84" s="102"/>
      <c r="M84" s="102"/>
    </row>
    <row r="85" spans="1:13" x14ac:dyDescent="0.25">
      <c r="A85" t="s">
        <v>59</v>
      </c>
      <c r="B85" s="128" t="s">
        <v>59</v>
      </c>
      <c r="C85" s="126">
        <f>VLOOKUP("*"&amp;A85&amp;"*",all!$B$2:$G$30,6,FALSE)</f>
        <v>700</v>
      </c>
      <c r="D85" s="106">
        <f>VLOOKUP("*"&amp;A85&amp;"*",all!$B$2:$G$30,2,FALSE)</f>
        <v>0</v>
      </c>
      <c r="E85" s="105" t="str">
        <f>VLOOKUP("*"&amp;A85&amp;"*",all!$B$2:$G$30,3,FALSE)</f>
        <v>hemolýza</v>
      </c>
      <c r="F85" s="107">
        <f>VLOOKUP("*"&amp;A85&amp;"*",all!$B$2:$G$30,4,FALSE)</f>
        <v>0</v>
      </c>
      <c r="G85" s="130">
        <f>VLOOKUP("*"&amp;A85&amp;"*",all!$B$2:$G$30,5,FALSE)</f>
        <v>0</v>
      </c>
      <c r="H85" s="105">
        <f>VLOOKUP("*"&amp;A85&amp;"*",all!$B$33:$G$50,6,FALSE)</f>
        <v>400</v>
      </c>
      <c r="I85" s="108" t="str">
        <f>VLOOKUP("*"&amp;A85&amp;"*",all!$B$33:$G$50,3,FALSE)</f>
        <v>chylózní</v>
      </c>
      <c r="J85" s="126">
        <f>VLOOKUP("*"&amp;A85&amp;"*",all!$B$53:$G$65,6,FALSE)</f>
        <v>30</v>
      </c>
      <c r="K85" s="108" t="str">
        <f>VLOOKUP("*"&amp;A85&amp;"*",all!$B$53:$G$65,3,FALSE)</f>
        <v>ikter.</v>
      </c>
      <c r="L85" s="102"/>
      <c r="M85" s="102"/>
    </row>
    <row r="86" spans="1:13" x14ac:dyDescent="0.25">
      <c r="A86" t="s">
        <v>104</v>
      </c>
      <c r="B86" s="128" t="s">
        <v>104</v>
      </c>
      <c r="C86" s="126">
        <f>VLOOKUP("*"&amp;A86&amp;"*",all!$B$2:$G$30,6,FALSE)</f>
        <v>500</v>
      </c>
      <c r="D86" s="106">
        <f>VLOOKUP("*"&amp;A86&amp;"*",all!$B$2:$G$30,2,FALSE)</f>
        <v>0</v>
      </c>
      <c r="E86" s="105" t="str">
        <f>VLOOKUP("*"&amp;A86&amp;"*",all!$B$2:$G$30,3,FALSE)</f>
        <v>hemolýza</v>
      </c>
      <c r="F86" s="107">
        <f>VLOOKUP("*"&amp;A86&amp;"*",all!$B$2:$G$30,4,FALSE)</f>
        <v>0</v>
      </c>
      <c r="G86" s="130">
        <f>VLOOKUP("*"&amp;A86&amp;"*",all!$B$2:$G$30,5,FALSE)</f>
        <v>0</v>
      </c>
      <c r="H86" s="105">
        <f>VLOOKUP("*"&amp;A86&amp;"*",all!$B$33:$G$50,6,FALSE)</f>
        <v>2000</v>
      </c>
      <c r="I86" s="108" t="str">
        <f>VLOOKUP("*"&amp;A86&amp;"*",all!$B$33:$G$50,3,FALSE)</f>
        <v>chylózní</v>
      </c>
      <c r="J86" s="126">
        <f>VLOOKUP("*"&amp;A86&amp;"*",all!$B$53:$G$65,6,FALSE)</f>
        <v>20</v>
      </c>
      <c r="K86" s="108" t="str">
        <f>VLOOKUP("*"&amp;A86&amp;"*",all!$B$53:$G$65,3,FALSE)</f>
        <v>ikter.</v>
      </c>
      <c r="L86" s="102"/>
      <c r="M86" s="102"/>
    </row>
    <row r="87" spans="1:13" x14ac:dyDescent="0.25">
      <c r="A87" t="s">
        <v>73</v>
      </c>
      <c r="B87" s="128" t="s">
        <v>73</v>
      </c>
      <c r="C87" s="126">
        <f>VLOOKUP("*"&amp;A87&amp;"*",all!$B$2:$G$30,6,FALSE)</f>
        <v>1000</v>
      </c>
      <c r="D87" s="106">
        <f>VLOOKUP("*"&amp;A87&amp;"*",all!$B$2:$G$30,2,FALSE)</f>
        <v>0</v>
      </c>
      <c r="E87" s="105" t="str">
        <f>VLOOKUP("*"&amp;A87&amp;"*",all!$B$2:$G$30,3,FALSE)</f>
        <v>hemolýza</v>
      </c>
      <c r="F87" s="107">
        <f>VLOOKUP("*"&amp;A87&amp;"*",all!$B$2:$G$30,4,FALSE)</f>
        <v>0</v>
      </c>
      <c r="G87" s="130">
        <f>VLOOKUP("*"&amp;A87&amp;"*",all!$B$2:$G$30,5,FALSE)</f>
        <v>0</v>
      </c>
      <c r="H87" s="105">
        <f>VLOOKUP("*"&amp;A87&amp;"*",all!$B$33:$G$50,6,FALSE)</f>
        <v>1000</v>
      </c>
      <c r="I87" s="108" t="str">
        <f>VLOOKUP("*"&amp;A87&amp;"*",all!$B$33:$G$50,3,FALSE)</f>
        <v>chylózní</v>
      </c>
      <c r="J87" s="126">
        <f>VLOOKUP("*"&amp;A87&amp;"*",all!$B$53:$G$65,6,FALSE)</f>
        <v>23</v>
      </c>
      <c r="K87" s="108" t="str">
        <f>VLOOKUP("*"&amp;A87&amp;"*",all!$B$53:$G$65,3,FALSE)</f>
        <v>ikter.</v>
      </c>
      <c r="L87" s="102"/>
      <c r="M87" s="102"/>
    </row>
    <row r="88" spans="1:13" x14ac:dyDescent="0.25">
      <c r="A88" t="s">
        <v>105</v>
      </c>
      <c r="B88" s="128" t="s">
        <v>105</v>
      </c>
      <c r="C88" s="126">
        <f>VLOOKUP("*"&amp;A88&amp;"*",all!$B$2:$G$30,6,FALSE)</f>
        <v>500</v>
      </c>
      <c r="D88" s="106">
        <f>VLOOKUP("*"&amp;A88&amp;"*",all!$B$2:$G$30,2,FALSE)</f>
        <v>0</v>
      </c>
      <c r="E88" s="105" t="str">
        <f>VLOOKUP("*"&amp;A88&amp;"*",all!$B$2:$G$30,3,FALSE)</f>
        <v>hemolýza</v>
      </c>
      <c r="F88" s="107">
        <f>VLOOKUP("*"&amp;A88&amp;"*",all!$B$2:$G$30,4,FALSE)</f>
        <v>0</v>
      </c>
      <c r="G88" s="130">
        <f>VLOOKUP("*"&amp;A88&amp;"*",all!$B$2:$G$30,5,FALSE)</f>
        <v>0</v>
      </c>
      <c r="H88" s="105">
        <f>VLOOKUP("*"&amp;A88&amp;"*",all!$B$33:$G$50,6,FALSE)</f>
        <v>1400</v>
      </c>
      <c r="I88" s="108" t="str">
        <f>VLOOKUP("*"&amp;A88&amp;"*",all!$B$33:$G$50,3,FALSE)</f>
        <v>chylózní</v>
      </c>
      <c r="J88" s="126">
        <f>VLOOKUP("*"&amp;A88&amp;"*",all!$B$53:$G$65,6,FALSE)</f>
        <v>25</v>
      </c>
      <c r="K88" s="108" t="str">
        <f>VLOOKUP("*"&amp;A88&amp;"*",all!$B$53:$G$65,3,FALSE)</f>
        <v>ikter.</v>
      </c>
      <c r="L88" s="102"/>
      <c r="M88" s="102"/>
    </row>
    <row r="89" spans="1:13" x14ac:dyDescent="0.25">
      <c r="A89" t="s">
        <v>109</v>
      </c>
      <c r="B89" s="128" t="s">
        <v>109</v>
      </c>
      <c r="C89" s="126">
        <f>VLOOKUP("*"&amp;A89&amp;"*",all!$B$2:$G$30,6,FALSE)</f>
        <v>800</v>
      </c>
      <c r="D89" s="106">
        <f>VLOOKUP("*"&amp;A89&amp;"*",all!$B$2:$G$30,2,FALSE)</f>
        <v>0</v>
      </c>
      <c r="E89" s="105" t="str">
        <f>VLOOKUP("*"&amp;A89&amp;"*",all!$B$2:$G$30,3,FALSE)</f>
        <v>hemolýza</v>
      </c>
      <c r="F89" s="107">
        <f>VLOOKUP("*"&amp;A89&amp;"*",all!$B$2:$G$30,4,FALSE)</f>
        <v>0</v>
      </c>
      <c r="G89" s="130">
        <f>VLOOKUP("*"&amp;A89&amp;"*",all!$B$2:$G$30,5,FALSE)</f>
        <v>0</v>
      </c>
      <c r="H89" s="324" t="e">
        <f>VLOOKUP("*"&amp;A89&amp;"*",all!$B$33:$G$50,6,FALSE)</f>
        <v>#N/A</v>
      </c>
      <c r="I89" s="325"/>
      <c r="J89" s="126">
        <f>VLOOKUP("*"&amp;A89&amp;"*",all!$B$53:$G$65,6,FALSE)</f>
        <v>60</v>
      </c>
      <c r="K89" s="108" t="str">
        <f>VLOOKUP("*"&amp;A89&amp;"*",all!$B$53:$G$65,3,FALSE)</f>
        <v>ikter.</v>
      </c>
      <c r="L89" s="102"/>
      <c r="M89" s="102"/>
    </row>
    <row r="90" spans="1:13" x14ac:dyDescent="0.25">
      <c r="A90" t="s">
        <v>145</v>
      </c>
      <c r="B90" s="128" t="s">
        <v>145</v>
      </c>
      <c r="C90" s="301"/>
      <c r="D90" s="301"/>
      <c r="E90" s="301"/>
      <c r="F90" s="301"/>
      <c r="G90" s="301"/>
      <c r="H90" s="105">
        <f>VLOOKUP("*"&amp;A90&amp;"*",all!$B$33:$G$50,6,FALSE)</f>
        <v>1500</v>
      </c>
      <c r="I90" s="108" t="str">
        <f>VLOOKUP("*"&amp;A90&amp;"*",all!$B$33:$G$50,3,FALSE)</f>
        <v>chylózní</v>
      </c>
      <c r="J90" s="126">
        <f>VLOOKUP("*"&amp;A90&amp;"*",all!$B$53:$G$65,6,FALSE)</f>
        <v>25</v>
      </c>
      <c r="K90" s="108" t="str">
        <f>VLOOKUP("*"&amp;A90&amp;"*",all!$B$53:$G$65,3,FALSE)</f>
        <v>ikter.</v>
      </c>
      <c r="L90" s="102"/>
      <c r="M90" s="102"/>
    </row>
    <row r="91" spans="1:13" x14ac:dyDescent="0.25">
      <c r="A91" t="s">
        <v>113</v>
      </c>
      <c r="B91" s="128" t="s">
        <v>113</v>
      </c>
      <c r="C91" s="126">
        <f>VLOOKUP("*"&amp;A91&amp;"*",all!$B$2:$G$30,6,FALSE)</f>
        <v>1000</v>
      </c>
      <c r="D91" s="106">
        <f>VLOOKUP("*"&amp;A91&amp;"*",all!$B$2:$G$30,2,FALSE)</f>
        <v>0</v>
      </c>
      <c r="E91" s="105" t="str">
        <f>VLOOKUP("*"&amp;A91&amp;"*",all!$B$2:$G$30,3,FALSE)</f>
        <v>hemolýza</v>
      </c>
      <c r="F91" s="107">
        <f>VLOOKUP("*"&amp;A91&amp;"*",all!$B$2:$G$30,4,FALSE)</f>
        <v>0</v>
      </c>
      <c r="G91" s="130">
        <f>VLOOKUP("*"&amp;A91&amp;"*",all!$B$2:$G$30,5,FALSE)</f>
        <v>0</v>
      </c>
      <c r="H91" s="105">
        <f>VLOOKUP("*"&amp;A91&amp;"*",all!$B$33:$G$50,6,FALSE)</f>
        <v>1000</v>
      </c>
      <c r="I91" s="108" t="str">
        <f>VLOOKUP("*"&amp;A91&amp;"*",all!$B$33:$G$50,3,FALSE)</f>
        <v>chylózní</v>
      </c>
      <c r="J91" s="126">
        <f>VLOOKUP("*"&amp;A91&amp;"*",all!$B$53:$G$65,6,FALSE)</f>
        <v>60</v>
      </c>
      <c r="K91" s="108" t="str">
        <f>VLOOKUP("*"&amp;A91&amp;"*",all!$B$53:$G$65,3,FALSE)</f>
        <v>ikter.</v>
      </c>
      <c r="L91" s="102"/>
      <c r="M91" s="102"/>
    </row>
    <row r="92" spans="1:13" x14ac:dyDescent="0.25">
      <c r="A92" t="s">
        <v>107</v>
      </c>
      <c r="B92" s="128" t="s">
        <v>107</v>
      </c>
      <c r="C92" s="126">
        <f>VLOOKUP("*"&amp;A92&amp;"*",all!$B$2:$G$30,6,FALSE)</f>
        <v>500</v>
      </c>
      <c r="D92" s="106">
        <f>VLOOKUP("*"&amp;A92&amp;"*",all!$B$2:$G$30,2,FALSE)</f>
        <v>0</v>
      </c>
      <c r="E92" s="105" t="str">
        <f>VLOOKUP("*"&amp;A92&amp;"*",all!$B$2:$G$30,3,FALSE)</f>
        <v>hemolýza</v>
      </c>
      <c r="F92" s="107">
        <f>VLOOKUP("*"&amp;A92&amp;"*",all!$B$2:$G$30,4,FALSE)</f>
        <v>0</v>
      </c>
      <c r="G92" s="130">
        <f>VLOOKUP("*"&amp;A92&amp;"*",all!$B$2:$G$30,5,FALSE)</f>
        <v>0</v>
      </c>
      <c r="H92" s="105">
        <f>VLOOKUP("*"&amp;A92&amp;"*",all!$B$33:$G$50,6,FALSE)</f>
        <v>500</v>
      </c>
      <c r="I92" s="108" t="str">
        <f>VLOOKUP("*"&amp;A92&amp;"*",all!$B$33:$G$50,3,FALSE)</f>
        <v>chylózní</v>
      </c>
      <c r="J92" s="126">
        <f>VLOOKUP("*"&amp;A92&amp;"*",all!$B$53:$G$65,6,FALSE)</f>
        <v>30</v>
      </c>
      <c r="K92" s="108" t="str">
        <f>VLOOKUP("*"&amp;A92&amp;"*",all!$B$53:$G$65,3,FALSE)</f>
        <v>ikter.</v>
      </c>
      <c r="L92" s="102"/>
      <c r="M92" s="102"/>
    </row>
    <row r="93" spans="1:13" x14ac:dyDescent="0.25">
      <c r="A93" t="s">
        <v>98</v>
      </c>
      <c r="B93" s="326" t="s">
        <v>98</v>
      </c>
      <c r="C93" s="334">
        <f>VLOOKUP("*"&amp;A93&amp;"*",all!$B$2:$G$30,6,FALSE)</f>
        <v>100</v>
      </c>
      <c r="D93" s="112" t="str">
        <f>VLOOKUP("*"&amp;A93&amp;"*",all!$B$2:$G$30,2,FALSE)</f>
        <v>≤ 30D</v>
      </c>
      <c r="E93" s="113" t="str">
        <f>VLOOKUP("*"&amp;A93&amp;"*",all!$B$2:$G$30,3,FALSE)</f>
        <v>pozn. ovl. hemolýzou</v>
      </c>
      <c r="F93" s="113">
        <f>VLOOKUP("*"&amp;A93&amp;"*",all!$B$2:$G$30,4,FALSE)</f>
        <v>300</v>
      </c>
      <c r="G93" s="131" t="str">
        <f>VLOOKUP("*"&amp;A93&amp;"*",all!$B$2:$G$30,5,FALSE)</f>
        <v>hemolýza</v>
      </c>
      <c r="H93" s="326">
        <f>VLOOKUP("*"&amp;A93&amp;"*",all!$B$33:$G$50,6,FALSE)</f>
        <v>1500</v>
      </c>
      <c r="I93" s="326" t="str">
        <f>VLOOKUP("*"&amp;A93&amp;"*",all!$B$33:$G$50,3,FALSE)</f>
        <v>chylózní</v>
      </c>
      <c r="J93" s="334">
        <f>VLOOKUP("*"&amp;A93&amp;"*",all!$B$53:$G$65,6,FALSE)</f>
        <v>65</v>
      </c>
      <c r="K93" s="326" t="str">
        <f>VLOOKUP("*"&amp;A93&amp;"*",all!$B$53:$G$65,3,FALSE)</f>
        <v>ikter.</v>
      </c>
      <c r="L93" s="102"/>
      <c r="M93" s="102"/>
    </row>
    <row r="94" spans="1:13" x14ac:dyDescent="0.25">
      <c r="A94" t="s">
        <v>175</v>
      </c>
      <c r="B94" s="337"/>
      <c r="C94" s="335"/>
      <c r="D94" s="114" t="str">
        <f>VLOOKUP("*"&amp;A94&amp;"*",all!$B$2:$G$30,2,FALSE)</f>
        <v>31D-6R</v>
      </c>
      <c r="E94" s="115" t="str">
        <f>VLOOKUP("*"&amp;A94&amp;"*",all!$B$2:$G$30,3,FALSE)</f>
        <v>pozn. ovl. hemolýzou</v>
      </c>
      <c r="F94" s="115">
        <f>VLOOKUP("*"&amp;A94&amp;"*",all!$B$2:$G$30,4,FALSE)</f>
        <v>200</v>
      </c>
      <c r="G94" s="132" t="str">
        <f>VLOOKUP("*"&amp;A94&amp;"*",all!$B$2:$G$30,5,FALSE)</f>
        <v>hemolýza</v>
      </c>
      <c r="H94" s="337"/>
      <c r="I94" s="337"/>
      <c r="J94" s="335"/>
      <c r="K94" s="337"/>
      <c r="L94" s="102"/>
      <c r="M94" s="102"/>
    </row>
    <row r="95" spans="1:13" x14ac:dyDescent="0.25">
      <c r="A95" t="s">
        <v>176</v>
      </c>
      <c r="B95" s="327"/>
      <c r="C95" s="336"/>
      <c r="D95" s="109" t="str">
        <f>VLOOKUP("*"&amp;A95&amp;"*",all!$B$2:$G$30,2,FALSE)</f>
        <v>&gt; 6R</v>
      </c>
      <c r="E95" s="110" t="str">
        <f>VLOOKUP("*"&amp;A95&amp;"*",all!$B$2:$G$30,3,FALSE)</f>
        <v>hemolýza</v>
      </c>
      <c r="F95" s="111">
        <f>VLOOKUP("*"&amp;A95&amp;"*",all!$B$2:$G$30,4,FALSE)</f>
        <v>0</v>
      </c>
      <c r="G95" s="129">
        <f>VLOOKUP("*"&amp;A95&amp;"*",all!$B$2:$G$30,5,FALSE)</f>
        <v>0</v>
      </c>
      <c r="H95" s="327"/>
      <c r="I95" s="327"/>
      <c r="J95" s="336"/>
      <c r="K95" s="327"/>
      <c r="L95" s="102"/>
      <c r="M95" s="102"/>
    </row>
    <row r="96" spans="1:13" x14ac:dyDescent="0.25">
      <c r="A96" t="s">
        <v>57</v>
      </c>
      <c r="B96" s="128" t="s">
        <v>57</v>
      </c>
      <c r="C96" s="126">
        <f>VLOOKUP("*"&amp;A96&amp;"*",all!$B$2:$G$30,6,FALSE)</f>
        <v>500</v>
      </c>
      <c r="D96" s="106">
        <f>VLOOKUP("*"&amp;A96&amp;"*",all!$B$2:$G$30,2,FALSE)</f>
        <v>0</v>
      </c>
      <c r="E96" s="105" t="str">
        <f>VLOOKUP("*"&amp;A96&amp;"*",all!$B$2:$G$30,3,FALSE)</f>
        <v>hemolýza</v>
      </c>
      <c r="F96" s="107">
        <f>VLOOKUP("*"&amp;A96&amp;"*",all!$B$2:$G$30,4,FALSE)</f>
        <v>0</v>
      </c>
      <c r="G96" s="130">
        <f>VLOOKUP("*"&amp;A96&amp;"*",all!$B$2:$G$30,5,FALSE)</f>
        <v>0</v>
      </c>
      <c r="H96" s="105">
        <f>VLOOKUP("*"&amp;A96&amp;"*",all!$B$33:$G$50,6,FALSE)</f>
        <v>330</v>
      </c>
      <c r="I96" s="108" t="str">
        <f>VLOOKUP("*"&amp;A96&amp;"*",all!$B$33:$G$50,3,FALSE)</f>
        <v>chylózní</v>
      </c>
      <c r="J96" s="126">
        <f>VLOOKUP("*"&amp;A96&amp;"*",all!$B$53:$G$65,6,FALSE)</f>
        <v>50</v>
      </c>
      <c r="K96" s="108" t="str">
        <f>VLOOKUP("*"&amp;A96&amp;"*",all!$B$53:$G$65,3,FALSE)</f>
        <v>ikter.</v>
      </c>
      <c r="L96" s="102"/>
      <c r="M96" s="102"/>
    </row>
    <row r="97" spans="2:13" x14ac:dyDescent="0.25">
      <c r="B97" s="103"/>
      <c r="C97" s="104"/>
      <c r="D97" s="102"/>
      <c r="E97" s="104"/>
      <c r="F97" s="104"/>
      <c r="G97" s="104"/>
      <c r="H97" s="104"/>
      <c r="I97" s="102"/>
      <c r="J97" s="104"/>
      <c r="K97" s="102"/>
      <c r="L97" s="102"/>
      <c r="M97" s="102"/>
    </row>
  </sheetData>
  <mergeCells count="86">
    <mergeCell ref="B38:B39"/>
    <mergeCell ref="B93:B95"/>
    <mergeCell ref="B67:B70"/>
    <mergeCell ref="B61:B63"/>
    <mergeCell ref="B57:B59"/>
    <mergeCell ref="B48:B50"/>
    <mergeCell ref="B34:B35"/>
    <mergeCell ref="B27:B29"/>
    <mergeCell ref="C9:C10"/>
    <mergeCell ref="H9:H10"/>
    <mergeCell ref="I9:I10"/>
    <mergeCell ref="C21:C22"/>
    <mergeCell ref="H21:H22"/>
    <mergeCell ref="I21:I22"/>
    <mergeCell ref="B9:B10"/>
    <mergeCell ref="B16:B19"/>
    <mergeCell ref="B23:B25"/>
    <mergeCell ref="B21:B22"/>
    <mergeCell ref="C27:C29"/>
    <mergeCell ref="H27:H29"/>
    <mergeCell ref="I27:I29"/>
    <mergeCell ref="K9:K10"/>
    <mergeCell ref="C16:C19"/>
    <mergeCell ref="H16:H19"/>
    <mergeCell ref="I16:I19"/>
    <mergeCell ref="J16:J19"/>
    <mergeCell ref="K16:K19"/>
    <mergeCell ref="J9:J10"/>
    <mergeCell ref="J27:J29"/>
    <mergeCell ref="K27:K29"/>
    <mergeCell ref="J21:K22"/>
    <mergeCell ref="C23:C25"/>
    <mergeCell ref="H23:H25"/>
    <mergeCell ref="I23:I25"/>
    <mergeCell ref="J23:K25"/>
    <mergeCell ref="H57:H59"/>
    <mergeCell ref="I57:I59"/>
    <mergeCell ref="J57:J59"/>
    <mergeCell ref="K57:K59"/>
    <mergeCell ref="C34:C35"/>
    <mergeCell ref="H34:H35"/>
    <mergeCell ref="I34:I35"/>
    <mergeCell ref="J34:J35"/>
    <mergeCell ref="K34:K35"/>
    <mergeCell ref="C38:C39"/>
    <mergeCell ref="H38:H39"/>
    <mergeCell ref="I38:I39"/>
    <mergeCell ref="J38:J39"/>
    <mergeCell ref="K38:K39"/>
    <mergeCell ref="J93:J95"/>
    <mergeCell ref="K93:K95"/>
    <mergeCell ref="H36:I36"/>
    <mergeCell ref="H37:I37"/>
    <mergeCell ref="H64:I64"/>
    <mergeCell ref="J66:K66"/>
    <mergeCell ref="H78:I78"/>
    <mergeCell ref="H80:I80"/>
    <mergeCell ref="H81:I81"/>
    <mergeCell ref="J80:K80"/>
    <mergeCell ref="J81:K81"/>
    <mergeCell ref="H61:H63"/>
    <mergeCell ref="I61:I63"/>
    <mergeCell ref="J61:J63"/>
    <mergeCell ref="K61:K63"/>
    <mergeCell ref="H67:H70"/>
    <mergeCell ref="C90:G90"/>
    <mergeCell ref="H89:I89"/>
    <mergeCell ref="C93:C95"/>
    <mergeCell ref="H93:H95"/>
    <mergeCell ref="I93:I95"/>
    <mergeCell ref="C2:G2"/>
    <mergeCell ref="H2:I2"/>
    <mergeCell ref="J2:K2"/>
    <mergeCell ref="B2:B3"/>
    <mergeCell ref="J82:K82"/>
    <mergeCell ref="C61:C63"/>
    <mergeCell ref="C67:C70"/>
    <mergeCell ref="I67:I70"/>
    <mergeCell ref="J67:J70"/>
    <mergeCell ref="K67:K70"/>
    <mergeCell ref="C48:C50"/>
    <mergeCell ref="H48:H50"/>
    <mergeCell ref="I48:I50"/>
    <mergeCell ref="J48:J50"/>
    <mergeCell ref="K48:K50"/>
    <mergeCell ref="C57:C59"/>
  </mergeCells>
  <pageMargins left="0.31496062992125984" right="0.31496062992125984" top="0.39370078740157483" bottom="0.3937007874015748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opLeftCell="A19" workbookViewId="0">
      <selection activeCell="C35" sqref="C35"/>
    </sheetView>
  </sheetViews>
  <sheetFormatPr defaultRowHeight="15" x14ac:dyDescent="0.25"/>
  <sheetData>
    <row r="1" spans="1:13" x14ac:dyDescent="0.25">
      <c r="A1" s="3" t="s">
        <v>23</v>
      </c>
    </row>
    <row r="2" spans="1:13" x14ac:dyDescent="0.25">
      <c r="A2" s="3" t="s">
        <v>24</v>
      </c>
    </row>
    <row r="3" spans="1:13" x14ac:dyDescent="0.25">
      <c r="A3" s="3" t="s">
        <v>25</v>
      </c>
    </row>
    <row r="4" spans="1:13" x14ac:dyDescent="0.25">
      <c r="A4" s="3" t="s">
        <v>26</v>
      </c>
    </row>
    <row r="5" spans="1:13" x14ac:dyDescent="0.25">
      <c r="A5" s="3" t="s">
        <v>27</v>
      </c>
    </row>
    <row r="6" spans="1:13" x14ac:dyDescent="0.25">
      <c r="A6" s="3" t="s">
        <v>28</v>
      </c>
    </row>
    <row r="7" spans="1:13" x14ac:dyDescent="0.25">
      <c r="A7" s="3" t="s">
        <v>29</v>
      </c>
    </row>
    <row r="10" spans="1:13" x14ac:dyDescent="0.25">
      <c r="A10" s="141" t="s">
        <v>194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13" x14ac:dyDescent="0.25">
      <c r="A11" s="141"/>
      <c r="B11" s="141" t="s">
        <v>195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</row>
    <row r="12" spans="1:13" x14ac:dyDescent="0.25">
      <c r="A12" s="141"/>
      <c r="B12" s="141" t="s">
        <v>196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3" x14ac:dyDescent="0.2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13" x14ac:dyDescent="0.25">
      <c r="A14" s="141"/>
      <c r="B14" s="141" t="s">
        <v>197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:13" x14ac:dyDescent="0.25">
      <c r="A15" s="141"/>
      <c r="B15" s="141" t="s">
        <v>198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</row>
    <row r="16" spans="1:13" x14ac:dyDescent="0.25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</row>
    <row r="17" spans="1:23" x14ac:dyDescent="0.25">
      <c r="A17" s="141" t="s">
        <v>199</v>
      </c>
      <c r="B17" s="141" t="s">
        <v>200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</row>
    <row r="18" spans="1:23" x14ac:dyDescent="0.25">
      <c r="A18" s="141" t="s">
        <v>199</v>
      </c>
      <c r="B18" s="141" t="s">
        <v>201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</row>
    <row r="19" spans="1:23" x14ac:dyDescent="0.25">
      <c r="A19" s="141"/>
      <c r="B19" s="141" t="s">
        <v>202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</row>
    <row r="20" spans="1:23" x14ac:dyDescent="0.2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</row>
    <row r="21" spans="1:23" x14ac:dyDescent="0.25">
      <c r="A21" s="141"/>
      <c r="B21" s="141" t="s">
        <v>203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</row>
    <row r="22" spans="1:23" x14ac:dyDescent="0.25">
      <c r="A22" s="141"/>
      <c r="B22" s="141"/>
      <c r="C22" s="141" t="s">
        <v>204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</row>
    <row r="23" spans="1:23" x14ac:dyDescent="0.25">
      <c r="A23" s="141"/>
      <c r="B23" s="141"/>
      <c r="C23" s="141"/>
      <c r="D23" s="141" t="s">
        <v>205</v>
      </c>
      <c r="E23" s="141"/>
      <c r="F23" s="141"/>
      <c r="G23" s="141"/>
      <c r="H23" s="141"/>
      <c r="I23" s="141"/>
      <c r="J23" s="141"/>
      <c r="K23" s="141"/>
      <c r="L23" s="141"/>
      <c r="M23" s="141"/>
    </row>
    <row r="24" spans="1:23" x14ac:dyDescent="0.25">
      <c r="A24" s="141"/>
      <c r="B24" s="141"/>
      <c r="C24" s="141"/>
      <c r="D24" s="141" t="s">
        <v>206</v>
      </c>
      <c r="E24" s="141"/>
      <c r="F24" s="141"/>
      <c r="G24" s="141"/>
      <c r="H24" s="141"/>
      <c r="I24" s="141"/>
      <c r="J24" s="141"/>
      <c r="K24" s="141"/>
      <c r="L24" s="141"/>
      <c r="M24" s="141"/>
    </row>
    <row r="25" spans="1:23" x14ac:dyDescent="0.25">
      <c r="A25" s="141"/>
      <c r="B25" s="141"/>
      <c r="C25" s="141"/>
      <c r="D25" s="141" t="s">
        <v>207</v>
      </c>
      <c r="E25" s="141"/>
      <c r="F25" s="141"/>
      <c r="G25" s="141"/>
      <c r="H25" s="141"/>
      <c r="I25" s="141"/>
      <c r="J25" s="141"/>
      <c r="K25" s="141"/>
      <c r="L25" s="141"/>
      <c r="M25" s="141"/>
    </row>
    <row r="26" spans="1:23" x14ac:dyDescent="0.25">
      <c r="A26" s="141"/>
      <c r="B26" s="141"/>
      <c r="C26" s="141" t="s">
        <v>208</v>
      </c>
      <c r="D26" s="141"/>
      <c r="E26" s="141"/>
      <c r="F26" s="141"/>
      <c r="G26" s="141"/>
      <c r="H26" s="141"/>
      <c r="I26" s="141"/>
      <c r="J26" s="141"/>
      <c r="K26" s="141"/>
      <c r="L26" s="141"/>
      <c r="M26" s="141"/>
    </row>
    <row r="27" spans="1:23" x14ac:dyDescent="0.25">
      <c r="A27" s="141"/>
      <c r="B27" s="141" t="s">
        <v>208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</row>
    <row r="28" spans="1:23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</row>
    <row r="32" spans="1:23" x14ac:dyDescent="0.25">
      <c r="A32" s="142" t="s">
        <v>210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spans="1:23" x14ac:dyDescent="0.25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spans="1:23" x14ac:dyDescent="0.25">
      <c r="A34" s="142"/>
      <c r="B34" s="142" t="s">
        <v>211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spans="1:23" x14ac:dyDescent="0.25">
      <c r="A35" s="142"/>
      <c r="B35" s="142"/>
      <c r="C35" s="142" t="s">
        <v>212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spans="1:23" x14ac:dyDescent="0.25">
      <c r="A36" s="142"/>
      <c r="B36" s="142"/>
      <c r="C36" s="142"/>
      <c r="D36" s="142" t="s">
        <v>213</v>
      </c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spans="1:23" x14ac:dyDescent="0.25">
      <c r="A37" s="142"/>
      <c r="B37" s="142"/>
      <c r="C37" s="142"/>
      <c r="D37" s="142" t="s">
        <v>214</v>
      </c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</row>
    <row r="38" spans="1:23" x14ac:dyDescent="0.25">
      <c r="A38" s="142"/>
      <c r="B38" s="142"/>
      <c r="C38" s="142"/>
      <c r="D38" s="142" t="s">
        <v>215</v>
      </c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</row>
    <row r="39" spans="1:23" x14ac:dyDescent="0.25">
      <c r="A39" s="142"/>
      <c r="B39" s="142"/>
      <c r="C39" s="142"/>
      <c r="D39" s="142" t="s">
        <v>216</v>
      </c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</row>
    <row r="40" spans="1:23" x14ac:dyDescent="0.25">
      <c r="A40" s="142"/>
      <c r="B40" s="142"/>
      <c r="C40" s="142"/>
      <c r="D40" s="142" t="s">
        <v>217</v>
      </c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</row>
    <row r="41" spans="1:23" x14ac:dyDescent="0.25">
      <c r="A41" s="142"/>
      <c r="B41" s="142"/>
      <c r="C41" s="142" t="s">
        <v>208</v>
      </c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</row>
    <row r="42" spans="1:23" x14ac:dyDescent="0.25">
      <c r="A42" s="142"/>
      <c r="B42" s="142"/>
      <c r="C42" s="142" t="s">
        <v>218</v>
      </c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</row>
    <row r="43" spans="1:23" x14ac:dyDescent="0.25">
      <c r="A43" s="142"/>
      <c r="B43" s="142" t="s">
        <v>208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</row>
    <row r="44" spans="1:23" x14ac:dyDescent="0.25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1" sqref="L11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L</vt:lpstr>
      <vt:lpstr>I</vt:lpstr>
      <vt:lpstr>Indexy</vt:lpstr>
      <vt:lpstr>all</vt:lpstr>
      <vt:lpstr>Metody</vt:lpstr>
      <vt:lpstr>MET</vt:lpstr>
      <vt:lpstr>List3</vt:lpstr>
      <vt:lpstr>List1</vt:lpstr>
      <vt:lpstr>MET!Oblast_tisku</vt:lpstr>
      <vt:lpstr>Metody!Oblast_tisku</vt:lpstr>
    </vt:vector>
  </TitlesOfParts>
  <Company>Fakultní nemocnice Plzeň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Vostry Michal</dc:creator>
  <cp:lastModifiedBy>Vostrý Michal</cp:lastModifiedBy>
  <cp:lastPrinted>2022-11-01T11:06:12Z</cp:lastPrinted>
  <dcterms:created xsi:type="dcterms:W3CDTF">2021-04-14T07:08:30Z</dcterms:created>
  <dcterms:modified xsi:type="dcterms:W3CDTF">2023-03-07T12:31:05Z</dcterms:modified>
</cp:coreProperties>
</file>